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40" windowHeight="4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<sst xmlns="http://schemas.openxmlformats.org/spreadsheetml/2006/main" count="194" uniqueCount="147">
  <si>
    <t>Biểu số 3 - Ban hành kèm theo Thông tư số 61/2017/TT-BTC ngày 15 tháng 6 năm 2017 của Bộ Tài chính</t>
  </si>
  <si>
    <t>Đơn vị: Trường THCS Bùi Thị Xuân</t>
  </si>
  <si>
    <t>Chương: 622</t>
  </si>
  <si>
    <t>ĐÁNH GIÁ THỰC HIỆN DỰ TOÁN THU- CHI NGÂN SÁCH 
QUÝ II/2018</t>
  </si>
  <si>
    <t>(Dùng cho đơn vị dự toán cấp trên và đơn vị dự toán sử dụng ngân sách nhà nước)</t>
  </si>
  <si>
    <t>ĐV tính: đồng</t>
  </si>
  <si>
    <t>Số TT</t>
  </si>
  <si>
    <t>Nội dung</t>
  </si>
  <si>
    <t>Dự toán năm</t>
  </si>
  <si>
    <t>Ước thực hiện quý II/2018</t>
  </si>
  <si>
    <t>So sánh (%)</t>
  </si>
  <si>
    <t>Dự toán</t>
  </si>
  <si>
    <t>Cùng kỳ năm trước</t>
  </si>
  <si>
    <t>Số thu phí, lệ phí</t>
  </si>
  <si>
    <t>Lệ phí</t>
  </si>
  <si>
    <t>Lệ phí A</t>
  </si>
  <si>
    <t>Lệ phí B</t>
  </si>
  <si>
    <t>…………..</t>
  </si>
  <si>
    <t>Phí</t>
  </si>
  <si>
    <t>Phí A</t>
  </si>
  <si>
    <t>Phí B</t>
  </si>
  <si>
    <t>Chi từ nguồn thu phí được để lại</t>
  </si>
  <si>
    <t>Chi sự nghiệp…………..</t>
  </si>
  <si>
    <t>a</t>
  </si>
  <si>
    <t>Kinh phí nhiệm vụ thường xuyên</t>
  </si>
  <si>
    <t>b</t>
  </si>
  <si>
    <t>Kinh phí nhiệm vụ không thường xuyên</t>
  </si>
  <si>
    <t>Chi quản lý hành chính</t>
  </si>
  <si>
    <t>Kinh phí thực hiện chế độ tự chủ</t>
  </si>
  <si>
    <t>Kinh phí không thực hiện chế độ tự chủ</t>
  </si>
  <si>
    <t>Số phí, lệ phí nộp NSNN</t>
  </si>
  <si>
    <t>II</t>
  </si>
  <si>
    <t>Dự toán chi ngân sách nhà nước</t>
  </si>
  <si>
    <t>Chi sự nghiệp giáo dục, đào tạo, dạy nghề</t>
  </si>
  <si>
    <t>Tiền lương</t>
  </si>
  <si>
    <t>Lương  ngạch bậc được duyệt</t>
  </si>
  <si>
    <t>Lương hợp đồng dài hạn</t>
  </si>
  <si>
    <t>Lương ngoài biên chế</t>
  </si>
  <si>
    <t>Lương hợp đồng</t>
  </si>
  <si>
    <t>Phụ cấp lương</t>
  </si>
  <si>
    <t>Chức vụ</t>
  </si>
  <si>
    <t>Ưu đãi</t>
  </si>
  <si>
    <t>Phụ cấp khu vực</t>
  </si>
  <si>
    <t>Phụ cấp độc hại</t>
  </si>
  <si>
    <t xml:space="preserve">Trách nhiệm, </t>
  </si>
  <si>
    <t>Hướng dẫn tập sự</t>
  </si>
  <si>
    <t xml:space="preserve">Phục cấp thâm niên </t>
  </si>
  <si>
    <t>Phụ cấp vượt  khung</t>
  </si>
  <si>
    <t>Phúc lợi tập thể</t>
  </si>
  <si>
    <t xml:space="preserve">Phép </t>
  </si>
  <si>
    <t>Các khoản đóng góp</t>
  </si>
  <si>
    <t>Bảo hiểm xã hội</t>
  </si>
  <si>
    <t>Bảo hiểm y tế</t>
  </si>
  <si>
    <t>Kinh phí công đoàn</t>
  </si>
  <si>
    <t xml:space="preserve">Bảo hiểm thất nghiệp </t>
  </si>
  <si>
    <t>Chi thanh toán dịch vụ CC</t>
  </si>
  <si>
    <t>Tiền điện</t>
  </si>
  <si>
    <t>Tiền nước</t>
  </si>
  <si>
    <t>Tiền nhiên liệu</t>
  </si>
  <si>
    <t>Tiền VSMT</t>
  </si>
  <si>
    <t>Vật tư văn phòng</t>
  </si>
  <si>
    <t>Văn phòng phẩm</t>
  </si>
  <si>
    <t>Mua sắm CCDC</t>
  </si>
  <si>
    <t xml:space="preserve">VTVP khác </t>
  </si>
  <si>
    <t>TT.T truyền. LL</t>
  </si>
  <si>
    <t>CP điện thoại</t>
  </si>
  <si>
    <t>Sách báo, Tạp chí TV</t>
  </si>
  <si>
    <t>Phim ảnh, ấn phẩm truyền thông,sách báo tạp chí</t>
  </si>
  <si>
    <t>Thuê bao kênh vệ tinh, thuê bao cáp truyền hình, cước phí internet, thuê đường truyền mạng</t>
  </si>
  <si>
    <t>Chi khác</t>
  </si>
  <si>
    <t>Khoán điện thoại</t>
  </si>
  <si>
    <t>Chi tuyên truyền, giáo dục pháp
 luật trong cơ quan</t>
  </si>
  <si>
    <t>Hội nghị</t>
  </si>
  <si>
    <t>In, mua tài liệu</t>
  </si>
  <si>
    <t>Thuê mướn khác PV hội nghị</t>
  </si>
  <si>
    <t>In mua tài liệu</t>
  </si>
  <si>
    <t>Chi tiền nước</t>
  </si>
  <si>
    <t>CP khác</t>
  </si>
  <si>
    <t>Công tác phí</t>
  </si>
  <si>
    <t>Tiền vé máy bay tàu xe</t>
  </si>
  <si>
    <t>PC công tác phí</t>
  </si>
  <si>
    <t>Tiền thuê phòng ngủ</t>
  </si>
  <si>
    <t>Khoán công tác phí</t>
  </si>
  <si>
    <t>Chi phí thuê mướn</t>
  </si>
  <si>
    <t>Thuê phương tiện vận chuyển</t>
  </si>
  <si>
    <t xml:space="preserve">Thuê mướn khác </t>
  </si>
  <si>
    <t>Chi SCTX TSCĐ</t>
  </si>
  <si>
    <t>Tài sản và thiết bị chuyên dùng</t>
  </si>
  <si>
    <t>Nhà cửa</t>
  </si>
  <si>
    <t>Thiết bị tin học</t>
  </si>
  <si>
    <t>Tài sản và thiết bị văn phòng</t>
  </si>
  <si>
    <t xml:space="preserve">: Đường điện cấp thoát nước </t>
  </si>
  <si>
    <t>Các tài sản và công trình hạ tầng cơ sở khác</t>
  </si>
  <si>
    <t>Chi phí nghiệp vụ chuyên môn</t>
  </si>
  <si>
    <t>Chi mua hàng hóa, vật tư chuyên môn</t>
  </si>
  <si>
    <t xml:space="preserve">Chi mua hàng hóa, vật tư </t>
  </si>
  <si>
    <t>Đồng phục trang phục bảo hộ 
lao động</t>
  </si>
  <si>
    <t>Chi đi bồi dưỡng tiếng anh</t>
  </si>
  <si>
    <t xml:space="preserve">Chi các hoạt động phong trào 
của học sinh </t>
  </si>
  <si>
    <t>Chi khen thưởng học sinh</t>
  </si>
  <si>
    <t>Chi bảo hiểm tài sản và phương
 tiện</t>
  </si>
  <si>
    <t>Chi khen thưởng giáo viên</t>
  </si>
  <si>
    <t>Mua, đầu tư tài sản vô hình</t>
  </si>
  <si>
    <t>Mua phần mềm máy tính</t>
  </si>
  <si>
    <t>Mua sắm tài sản dùng cho công tác chuyên môn</t>
  </si>
  <si>
    <t>Maáy chiếu, laptop phục vụ học sinh</t>
  </si>
  <si>
    <t>Thay bàn ghế</t>
  </si>
  <si>
    <t>Bàn ghế, tủ đựng hồ sơ, tủ đựng đồ 
dùng dạy học, bàn ghế hội trường, 
bàn ghế phòng nghe nhìn</t>
  </si>
  <si>
    <t>Phụ cấp thu hút</t>
  </si>
  <si>
    <t>Phụ cấp làm đêm, làm thêm giờ</t>
  </si>
  <si>
    <t>Các khoản thanh toán cho 
cá nhân</t>
  </si>
  <si>
    <t>Các khoản thanh toán cho giáo 
viên làm công tác phổ cập</t>
  </si>
  <si>
    <t>Chi theo Quyết định 26</t>
  </si>
  <si>
    <t>Chi trợ cấp TT tổ HC</t>
  </si>
  <si>
    <t>Phụ cấp bảo vệ, phục vụ</t>
  </si>
  <si>
    <t>6550</t>
  </si>
  <si>
    <t>May màn, rèm cửa</t>
  </si>
  <si>
    <t>6750</t>
  </si>
  <si>
    <t>Đi học CMNV</t>
  </si>
  <si>
    <t>Tiền tài liệu học chuyên môn, nghiệp vụ</t>
  </si>
  <si>
    <t>Chi nhiệp vụ chuyên môn</t>
  </si>
  <si>
    <t>Chi đồng phục, trang phục bảo
 hộ lao động</t>
  </si>
  <si>
    <t>Kinh phí sinh hoạt hè</t>
  </si>
  <si>
    <t>Trợ cấp lần đầu</t>
  </si>
  <si>
    <t>Tiền tết</t>
  </si>
  <si>
    <t>HTCPHT</t>
  </si>
  <si>
    <t>Chi tiền 20/11</t>
  </si>
  <si>
    <t>Xa nhà</t>
  </si>
  <si>
    <t>Cấp bù học phí</t>
  </si>
  <si>
    <t>Khuyến khích tự đào tạo</t>
  </si>
  <si>
    <t>Kinh phí không thực hiện chế độ tự chủ tự chịu trách nhiệm</t>
  </si>
  <si>
    <t xml:space="preserve"> Chi mua sắm tài sản dùng trong
 chuyên môn</t>
  </si>
  <si>
    <t>Chi sự nghiệp y tế, dân số và gia đình</t>
  </si>
  <si>
    <t>Chi bảo đảm xã hội</t>
  </si>
  <si>
    <t>Chi hoạt động kinh tế</t>
  </si>
  <si>
    <t>Chi sự nghiệp bảo vệ môi trường</t>
  </si>
  <si>
    <t>Chi sự nghiệp văn hóa thông tin</t>
  </si>
  <si>
    <t>Chi sự nghiệp phát thanh, truyền hình, thông tấn</t>
  </si>
  <si>
    <t>Chi sự nghiệp thể dục thể thao</t>
  </si>
  <si>
    <t>Chi Chương trình mục tiêu</t>
  </si>
  <si>
    <t>Chi Chương trình mục tiêu quốc gia</t>
  </si>
  <si>
    <t>(Chi tiết theo từng Chương trình mục tiêu quốc gia)</t>
  </si>
  <si>
    <t>(Chi tiết theo từng Chương trình mục tiêu)</t>
  </si>
  <si>
    <t>Kinh phí thực hiện cải cách tiền lương</t>
  </si>
  <si>
    <t>Ngày 15 tháng 07 năm 2018</t>
  </si>
  <si>
    <t>Thủ trưởng đơn vị</t>
  </si>
  <si>
    <t>Đặng Thị Diệu Hạnh</t>
  </si>
</sst>
</file>

<file path=xl/styles.xml><?xml version="1.0" encoding="utf-8"?>
<styleSheet xmlns="http://schemas.openxmlformats.org/spreadsheetml/2006/main">
  <numFmts count="1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.00_);_(* \(#,##0.00\);_(* &quot;-&quot;??_);_(@_)"/>
    <numFmt numFmtId="165" formatCode="_-* #,##0\ _đ_-;\-* #,##0\ _đ_-;_-* &quot;-&quot;??\ _đ_-;_-@_-"/>
    <numFmt numFmtId="166" formatCode="0.000%"/>
    <numFmt numFmtId="167" formatCode="_(* #,##0_);_(* \(#,##0\);_(* &quot;-&quot;??_);_(@_)"/>
  </numFmts>
  <fonts count="58">
    <font>
      <sz val="11"/>
      <color theme="1"/>
      <name val="Tahoma"/>
      <family val="2"/>
    </font>
    <font>
      <sz val="11"/>
      <color indexed="8"/>
      <name val="Arial"/>
      <family val="2"/>
    </font>
    <font>
      <sz val="11"/>
      <color indexed="8"/>
      <name val="Tahoma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9"/>
      <color indexed="8"/>
      <name val="Arial Narrow"/>
      <family val="2"/>
    </font>
    <font>
      <b/>
      <sz val="9.75"/>
      <color indexed="8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9"/>
      <color indexed="8"/>
      <name val="Arial Narrow"/>
      <family val="2"/>
    </font>
    <font>
      <b/>
      <u val="single"/>
      <sz val="10"/>
      <color indexed="8"/>
      <name val="Times New Roman"/>
      <family val="1"/>
    </font>
    <font>
      <sz val="9"/>
      <color indexed="8"/>
      <name val="Arial Narrow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u val="single"/>
      <sz val="14"/>
      <name val="Times New Roman"/>
      <family val="1"/>
    </font>
    <font>
      <b/>
      <u val="singleAccounting"/>
      <sz val="14"/>
      <name val="Times New Roman"/>
      <family val="1"/>
    </font>
    <font>
      <sz val="8"/>
      <color indexed="8"/>
      <name val="Arial"/>
      <family val="2"/>
    </font>
    <font>
      <sz val="14"/>
      <color indexed="60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1"/>
    </font>
    <font>
      <sz val="14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dotted">
        <color indexed="8"/>
      </bottom>
    </border>
    <border>
      <left style="thin">
        <color indexed="8"/>
      </left>
      <right/>
      <top style="dotted">
        <color indexed="8"/>
      </top>
      <bottom style="dotted">
        <color indexed="8"/>
      </bottom>
    </border>
    <border>
      <left style="thin">
        <color indexed="8"/>
      </left>
      <right/>
      <top style="dotted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dotted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dotted">
        <color indexed="8"/>
      </bottom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166" fontId="5" fillId="33" borderId="10" xfId="58" applyNumberFormat="1" applyFont="1" applyFill="1" applyBorder="1" applyAlignment="1">
      <alignment horizontal="center" vertical="center" wrapText="1"/>
    </xf>
    <xf numFmtId="166" fontId="4" fillId="33" borderId="10" xfId="58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7" fillId="34" borderId="0" xfId="0" applyNumberFormat="1" applyFont="1" applyFill="1" applyBorder="1" applyAlignment="1" applyProtection="1">
      <alignment vertical="center" wrapText="1" shrinkToFit="1"/>
      <protection locked="0"/>
    </xf>
    <xf numFmtId="0" fontId="8" fillId="34" borderId="0" xfId="0" applyFont="1" applyFill="1" applyBorder="1" applyAlignment="1" applyProtection="1">
      <alignment horizontal="center" vertical="center" wrapText="1" shrinkToFit="1"/>
      <protection locked="0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9" fillId="0" borderId="10" xfId="0" applyFont="1" applyBorder="1" applyAlignment="1">
      <alignment/>
    </xf>
    <xf numFmtId="165" fontId="10" fillId="0" borderId="10" xfId="41" applyNumberFormat="1" applyFont="1" applyBorder="1" applyAlignment="1">
      <alignment/>
    </xf>
    <xf numFmtId="166" fontId="9" fillId="33" borderId="10" xfId="58" applyNumberFormat="1" applyFont="1" applyFill="1" applyBorder="1" applyAlignment="1">
      <alignment horizontal="center" vertical="center" wrapText="1"/>
    </xf>
    <xf numFmtId="10" fontId="10" fillId="0" borderId="10" xfId="58" applyNumberFormat="1" applyFont="1" applyBorder="1" applyAlignment="1">
      <alignment/>
    </xf>
    <xf numFmtId="3" fontId="11" fillId="34" borderId="0" xfId="0" applyNumberFormat="1" applyFont="1" applyFill="1" applyBorder="1" applyAlignment="1" applyProtection="1">
      <alignment vertical="center" wrapText="1" shrinkToFit="1"/>
      <protection locked="0"/>
    </xf>
    <xf numFmtId="0" fontId="12" fillId="34" borderId="0" xfId="0" applyFont="1" applyFill="1" applyBorder="1" applyAlignment="1" applyProtection="1">
      <alignment horizontal="center" vertical="center" wrapText="1" shrinkToFit="1"/>
      <protection locked="0"/>
    </xf>
    <xf numFmtId="0" fontId="8" fillId="34" borderId="0" xfId="0" applyFont="1" applyFill="1" applyBorder="1" applyAlignment="1" applyProtection="1">
      <alignment horizontal="left" vertical="center" wrapText="1" shrinkToFit="1"/>
      <protection locked="0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/>
    </xf>
    <xf numFmtId="165" fontId="5" fillId="0" borderId="10" xfId="41" applyNumberFormat="1" applyFont="1" applyBorder="1" applyAlignment="1">
      <alignment/>
    </xf>
    <xf numFmtId="3" fontId="5" fillId="34" borderId="11" xfId="0" applyNumberFormat="1" applyFont="1" applyFill="1" applyBorder="1" applyAlignment="1" applyProtection="1">
      <alignment vertical="center" wrapText="1" shrinkToFit="1"/>
      <protection locked="0"/>
    </xf>
    <xf numFmtId="10" fontId="5" fillId="33" borderId="10" xfId="58" applyNumberFormat="1" applyFont="1" applyFill="1" applyBorder="1" applyAlignment="1">
      <alignment horizontal="center" vertical="center" wrapText="1"/>
    </xf>
    <xf numFmtId="3" fontId="13" fillId="34" borderId="0" xfId="0" applyNumberFormat="1" applyFont="1" applyFill="1" applyBorder="1" applyAlignment="1" applyProtection="1">
      <alignment vertical="center" wrapText="1" shrinkToFit="1"/>
      <protection locked="0"/>
    </xf>
    <xf numFmtId="0" fontId="14" fillId="34" borderId="0" xfId="0" applyFont="1" applyFill="1" applyBorder="1" applyAlignment="1" applyProtection="1">
      <alignment horizontal="center" vertical="center" wrapText="1" shrinkToFit="1"/>
      <protection locked="0"/>
    </xf>
    <xf numFmtId="0" fontId="12" fillId="34" borderId="0" xfId="0" applyFont="1" applyFill="1" applyBorder="1" applyAlignment="1" applyProtection="1">
      <alignment horizontal="left" vertical="center" wrapText="1" shrinkToFit="1"/>
      <protection locked="0"/>
    </xf>
    <xf numFmtId="3" fontId="5" fillId="34" borderId="12" xfId="0" applyNumberFormat="1" applyFont="1" applyFill="1" applyBorder="1" applyAlignment="1" applyProtection="1">
      <alignment vertical="center" wrapText="1" shrinkToFit="1"/>
      <protection locked="0"/>
    </xf>
    <xf numFmtId="0" fontId="14" fillId="34" borderId="0" xfId="0" applyFont="1" applyFill="1" applyBorder="1" applyAlignment="1" applyProtection="1">
      <alignment horizontal="left" vertical="center" wrapText="1" shrinkToFit="1"/>
      <protection locked="0"/>
    </xf>
    <xf numFmtId="3" fontId="15" fillId="34" borderId="13" xfId="0" applyNumberFormat="1" applyFont="1" applyFill="1" applyBorder="1" applyAlignment="1" applyProtection="1">
      <alignment vertical="center" wrapText="1" shrinkToFit="1"/>
      <protection locked="0"/>
    </xf>
    <xf numFmtId="3" fontId="5" fillId="34" borderId="14" xfId="0" applyNumberFormat="1" applyFont="1" applyFill="1" applyBorder="1" applyAlignment="1" applyProtection="1">
      <alignment vertical="center" wrapText="1" shrinkToFit="1"/>
      <protection locked="0"/>
    </xf>
    <xf numFmtId="165" fontId="9" fillId="0" borderId="10" xfId="41" applyNumberFormat="1" applyFont="1" applyBorder="1" applyAlignment="1">
      <alignment/>
    </xf>
    <xf numFmtId="166" fontId="10" fillId="0" borderId="10" xfId="58" applyNumberFormat="1" applyFont="1" applyBorder="1" applyAlignment="1">
      <alignment/>
    </xf>
    <xf numFmtId="3" fontId="56" fillId="34" borderId="12" xfId="0" applyNumberFormat="1" applyFont="1" applyFill="1" applyBorder="1" applyAlignment="1" applyProtection="1">
      <alignment vertical="center" wrapText="1" shrinkToFit="1"/>
      <protection locked="0"/>
    </xf>
    <xf numFmtId="0" fontId="0" fillId="0" borderId="15" xfId="0" applyBorder="1" applyAlignment="1">
      <alignment/>
    </xf>
    <xf numFmtId="0" fontId="17" fillId="0" borderId="10" xfId="0" applyFont="1" applyBorder="1" applyAlignment="1">
      <alignment/>
    </xf>
    <xf numFmtId="3" fontId="15" fillId="34" borderId="14" xfId="0" applyNumberFormat="1" applyFont="1" applyFill="1" applyBorder="1" applyAlignment="1" applyProtection="1">
      <alignment vertical="center" wrapText="1" shrinkToFit="1"/>
      <protection locked="0"/>
    </xf>
    <xf numFmtId="3" fontId="5" fillId="34" borderId="13" xfId="0" applyNumberFormat="1" applyFont="1" applyFill="1" applyBorder="1" applyAlignment="1" applyProtection="1">
      <alignment vertical="center" wrapText="1" shrinkToFit="1"/>
      <protection locked="0"/>
    </xf>
    <xf numFmtId="167" fontId="18" fillId="33" borderId="10" xfId="41" applyNumberFormat="1" applyFont="1" applyFill="1" applyBorder="1" applyAlignment="1">
      <alignment vertical="center" wrapText="1"/>
    </xf>
    <xf numFmtId="167" fontId="5" fillId="33" borderId="10" xfId="41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167" fontId="56" fillId="33" borderId="10" xfId="4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7" xfId="0" applyFont="1" applyBorder="1" applyAlignment="1">
      <alignment/>
    </xf>
    <xf numFmtId="3" fontId="56" fillId="34" borderId="13" xfId="0" applyNumberFormat="1" applyFont="1" applyFill="1" applyBorder="1" applyAlignment="1" applyProtection="1">
      <alignment vertical="center" wrapText="1" shrinkToFit="1"/>
      <protection locked="0"/>
    </xf>
    <xf numFmtId="167" fontId="18" fillId="33" borderId="10" xfId="41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 applyProtection="1">
      <alignment vertical="center" wrapText="1" shrinkToFit="1"/>
      <protection locked="0"/>
    </xf>
    <xf numFmtId="0" fontId="5" fillId="0" borderId="10" xfId="0" applyFont="1" applyBorder="1" applyAlignment="1">
      <alignment wrapText="1"/>
    </xf>
    <xf numFmtId="3" fontId="56" fillId="34" borderId="10" xfId="0" applyNumberFormat="1" applyFont="1" applyFill="1" applyBorder="1" applyAlignment="1" applyProtection="1">
      <alignment vertical="center" wrapText="1" shrinkToFit="1"/>
      <protection locked="0"/>
    </xf>
    <xf numFmtId="0" fontId="15" fillId="34" borderId="16" xfId="55" applyFont="1" applyFill="1" applyBorder="1" applyAlignment="1" applyProtection="1">
      <alignment vertical="center" wrapText="1" shrinkToFit="1"/>
      <protection locked="0"/>
    </xf>
    <xf numFmtId="0" fontId="15" fillId="34" borderId="18" xfId="55" applyFont="1" applyFill="1" applyBorder="1" applyAlignment="1" applyProtection="1">
      <alignment vertical="center" wrapText="1" shrinkToFit="1"/>
      <protection locked="0"/>
    </xf>
    <xf numFmtId="3" fontId="15" fillId="34" borderId="10" xfId="0" applyNumberFormat="1" applyFont="1" applyFill="1" applyBorder="1" applyAlignment="1" applyProtection="1">
      <alignment vertical="center" wrapText="1" shrinkToFit="1"/>
      <protection locked="0"/>
    </xf>
    <xf numFmtId="3" fontId="57" fillId="34" borderId="10" xfId="0" applyNumberFormat="1" applyFont="1" applyFill="1" applyBorder="1" applyAlignment="1" applyProtection="1">
      <alignment vertical="center" wrapText="1" shrinkToFit="1"/>
      <protection locked="0"/>
    </xf>
    <xf numFmtId="0" fontId="9" fillId="0" borderId="10" xfId="0" applyFont="1" applyBorder="1" applyAlignment="1">
      <alignment/>
    </xf>
    <xf numFmtId="0" fontId="15" fillId="34" borderId="19" xfId="55" applyFont="1" applyFill="1" applyBorder="1" applyAlignment="1" applyProtection="1">
      <alignment vertical="center" wrapText="1" shrinkToFit="1"/>
      <protection locked="0"/>
    </xf>
    <xf numFmtId="0" fontId="15" fillId="34" borderId="20" xfId="55" applyFont="1" applyFill="1" applyBorder="1" applyAlignment="1" applyProtection="1">
      <alignment horizontal="left" vertical="center" wrapText="1" shrinkToFit="1"/>
      <protection locked="0"/>
    </xf>
    <xf numFmtId="0" fontId="15" fillId="34" borderId="21" xfId="55" applyFont="1" applyFill="1" applyBorder="1" applyAlignment="1" applyProtection="1">
      <alignment horizontal="left" vertical="center" wrapText="1" shrinkToFit="1"/>
      <protection locked="0"/>
    </xf>
    <xf numFmtId="0" fontId="15" fillId="34" borderId="17" xfId="55" applyFont="1" applyFill="1" applyBorder="1" applyAlignment="1" applyProtection="1">
      <alignment vertical="center" wrapText="1" shrinkToFit="1"/>
      <protection locked="0"/>
    </xf>
    <xf numFmtId="167" fontId="5" fillId="34" borderId="10" xfId="41" applyNumberFormat="1" applyFont="1" applyFill="1" applyBorder="1" applyAlignment="1" applyProtection="1">
      <alignment horizontal="right" vertical="center" wrapText="1" shrinkToFit="1"/>
      <protection locked="0"/>
    </xf>
    <xf numFmtId="167" fontId="5" fillId="33" borderId="10" xfId="41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5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0" xfId="0" applyFont="1" applyBorder="1" applyAlignment="1">
      <alignment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 wrapText="1"/>
    </xf>
    <xf numFmtId="167" fontId="21" fillId="33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9" fillId="0" borderId="16" xfId="0" applyFont="1" applyBorder="1" applyAlignment="1">
      <alignment/>
    </xf>
    <xf numFmtId="9" fontId="5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167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9" fillId="0" borderId="0" xfId="0" applyFont="1" applyAlignment="1" quotePrefix="1">
      <alignment/>
    </xf>
    <xf numFmtId="0" fontId="15" fillId="34" borderId="21" xfId="0" applyFont="1" applyFill="1" applyBorder="1" applyAlignment="1" applyProtection="1">
      <alignment horizontal="left" vertical="center" wrapText="1" shrinkToFit="1"/>
      <protection locked="0"/>
    </xf>
    <xf numFmtId="167" fontId="5" fillId="34" borderId="10" xfId="41" applyNumberFormat="1" applyFont="1" applyFill="1" applyBorder="1" applyAlignment="1" applyProtection="1">
      <alignment vertical="center" wrapText="1" shrinkToFit="1"/>
      <protection locked="0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66" fontId="6" fillId="33" borderId="10" xfId="58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6"/>
  <sheetViews>
    <sheetView tabSelected="1" zoomScalePageLayoutView="0" workbookViewId="0" topLeftCell="A82">
      <selection activeCell="A1" sqref="A1:IV65536"/>
    </sheetView>
  </sheetViews>
  <sheetFormatPr defaultColWidth="9.00390625" defaultRowHeight="14.25"/>
  <cols>
    <col min="1" max="1" width="6.375" style="0" customWidth="1"/>
    <col min="2" max="2" width="32.25390625" style="0" customWidth="1"/>
    <col min="3" max="3" width="18.75390625" style="0" customWidth="1"/>
    <col min="4" max="4" width="18.375" style="0" customWidth="1"/>
    <col min="5" max="5" width="11.50390625" style="0" bestFit="1" customWidth="1"/>
    <col min="6" max="6" width="7.75390625" style="0" customWidth="1"/>
    <col min="9" max="9" width="17.125" style="0" customWidth="1"/>
    <col min="12" max="12" width="19.375" style="0" customWidth="1"/>
  </cols>
  <sheetData>
    <row r="1" spans="1:6" ht="15.75">
      <c r="A1" s="95" t="s">
        <v>0</v>
      </c>
      <c r="B1" s="95"/>
      <c r="C1" s="95"/>
      <c r="D1" s="95"/>
      <c r="E1" s="95"/>
      <c r="F1" s="95"/>
    </row>
    <row r="2" spans="1:6" ht="18.75">
      <c r="A2" s="96" t="s">
        <v>1</v>
      </c>
      <c r="B2" s="96"/>
      <c r="C2" s="96"/>
      <c r="D2" s="96"/>
      <c r="E2" s="96"/>
      <c r="F2" s="96"/>
    </row>
    <row r="3" spans="1:6" ht="18.75">
      <c r="A3" s="96" t="s">
        <v>2</v>
      </c>
      <c r="B3" s="96"/>
      <c r="C3" s="96"/>
      <c r="D3" s="96"/>
      <c r="E3" s="96"/>
      <c r="F3" s="96"/>
    </row>
    <row r="4" spans="1:6" ht="39.75" customHeight="1">
      <c r="A4" s="94" t="s">
        <v>3</v>
      </c>
      <c r="B4" s="97"/>
      <c r="C4" s="97"/>
      <c r="D4" s="97"/>
      <c r="E4" s="97"/>
      <c r="F4" s="97"/>
    </row>
    <row r="5" spans="1:6" ht="18.75">
      <c r="A5" s="98" t="s">
        <v>4</v>
      </c>
      <c r="B5" s="98"/>
      <c r="C5" s="98"/>
      <c r="D5" s="98"/>
      <c r="E5" s="98"/>
      <c r="F5" s="98"/>
    </row>
    <row r="6" spans="1:6" ht="18.75">
      <c r="A6" s="99" t="s">
        <v>5</v>
      </c>
      <c r="B6" s="99"/>
      <c r="C6" s="99"/>
      <c r="D6" s="99"/>
      <c r="E6" s="99"/>
      <c r="F6" s="99"/>
    </row>
    <row r="7" spans="1:6" ht="18.75">
      <c r="A7" s="91" t="s">
        <v>6</v>
      </c>
      <c r="B7" s="91" t="s">
        <v>7</v>
      </c>
      <c r="C7" s="91" t="s">
        <v>8</v>
      </c>
      <c r="D7" s="91" t="s">
        <v>9</v>
      </c>
      <c r="E7" s="91" t="s">
        <v>10</v>
      </c>
      <c r="F7" s="91"/>
    </row>
    <row r="8" spans="1:6" ht="75">
      <c r="A8" s="91"/>
      <c r="B8" s="91"/>
      <c r="C8" s="91"/>
      <c r="D8" s="91"/>
      <c r="E8" s="1" t="s">
        <v>11</v>
      </c>
      <c r="F8" s="1" t="s">
        <v>12</v>
      </c>
    </row>
    <row r="9" spans="1:6" ht="18.75" hidden="1">
      <c r="A9" s="2">
        <v>1</v>
      </c>
      <c r="B9" s="3" t="s">
        <v>13</v>
      </c>
      <c r="C9" s="2"/>
      <c r="D9" s="2"/>
      <c r="E9" s="2"/>
      <c r="F9" s="2"/>
    </row>
    <row r="10" spans="1:6" ht="18.75" hidden="1">
      <c r="A10" s="2">
        <v>1.1</v>
      </c>
      <c r="B10" s="3" t="s">
        <v>14</v>
      </c>
      <c r="C10" s="2"/>
      <c r="D10" s="2"/>
      <c r="E10" s="2"/>
      <c r="F10" s="2"/>
    </row>
    <row r="11" spans="1:6" ht="18.75" hidden="1">
      <c r="A11" s="2"/>
      <c r="B11" s="3" t="s">
        <v>15</v>
      </c>
      <c r="C11" s="2"/>
      <c r="D11" s="2"/>
      <c r="E11" s="2"/>
      <c r="F11" s="2"/>
    </row>
    <row r="12" spans="1:6" ht="18.75" hidden="1">
      <c r="A12" s="2"/>
      <c r="B12" s="3" t="s">
        <v>16</v>
      </c>
      <c r="C12" s="2"/>
      <c r="D12" s="2"/>
      <c r="E12" s="2"/>
      <c r="F12" s="2"/>
    </row>
    <row r="13" spans="1:6" ht="18.75" hidden="1">
      <c r="A13" s="2"/>
      <c r="B13" s="3" t="s">
        <v>17</v>
      </c>
      <c r="C13" s="2"/>
      <c r="D13" s="2"/>
      <c r="E13" s="2"/>
      <c r="F13" s="2"/>
    </row>
    <row r="14" spans="1:6" ht="18.75" hidden="1">
      <c r="A14" s="2">
        <v>1.2</v>
      </c>
      <c r="B14" s="3" t="s">
        <v>18</v>
      </c>
      <c r="C14" s="2"/>
      <c r="D14" s="2"/>
      <c r="E14" s="2"/>
      <c r="F14" s="2"/>
    </row>
    <row r="15" spans="1:6" ht="18.75" hidden="1">
      <c r="A15" s="2"/>
      <c r="B15" s="3" t="s">
        <v>19</v>
      </c>
      <c r="C15" s="2"/>
      <c r="D15" s="2"/>
      <c r="E15" s="2"/>
      <c r="F15" s="2"/>
    </row>
    <row r="16" spans="1:6" ht="18.75" hidden="1">
      <c r="A16" s="2"/>
      <c r="B16" s="3" t="s">
        <v>20</v>
      </c>
      <c r="C16" s="2"/>
      <c r="D16" s="2"/>
      <c r="E16" s="2"/>
      <c r="F16" s="2"/>
    </row>
    <row r="17" spans="1:6" ht="18.75" hidden="1">
      <c r="A17" s="2"/>
      <c r="B17" s="3" t="s">
        <v>17</v>
      </c>
      <c r="C17" s="2"/>
      <c r="D17" s="2"/>
      <c r="E17" s="2"/>
      <c r="F17" s="2"/>
    </row>
    <row r="18" spans="1:6" ht="18.75" hidden="1">
      <c r="A18" s="2">
        <v>2</v>
      </c>
      <c r="B18" s="3" t="s">
        <v>21</v>
      </c>
      <c r="C18" s="2"/>
      <c r="D18" s="2"/>
      <c r="E18" s="2"/>
      <c r="F18" s="2"/>
    </row>
    <row r="19" spans="1:6" ht="18.75" hidden="1">
      <c r="A19" s="2">
        <v>2.1</v>
      </c>
      <c r="B19" s="3" t="s">
        <v>22</v>
      </c>
      <c r="C19" s="2"/>
      <c r="D19" s="2"/>
      <c r="E19" s="2"/>
      <c r="F19" s="2"/>
    </row>
    <row r="20" spans="1:6" ht="18.75" hidden="1">
      <c r="A20" s="2" t="s">
        <v>23</v>
      </c>
      <c r="B20" s="3" t="s">
        <v>24</v>
      </c>
      <c r="C20" s="2"/>
      <c r="D20" s="2"/>
      <c r="E20" s="2"/>
      <c r="F20" s="2"/>
    </row>
    <row r="21" spans="1:6" ht="37.5" hidden="1">
      <c r="A21" s="2" t="s">
        <v>25</v>
      </c>
      <c r="B21" s="3" t="s">
        <v>26</v>
      </c>
      <c r="C21" s="2"/>
      <c r="D21" s="2"/>
      <c r="E21" s="2"/>
      <c r="F21" s="2"/>
    </row>
    <row r="22" spans="1:6" ht="18.75" hidden="1">
      <c r="A22" s="2">
        <v>2.2</v>
      </c>
      <c r="B22" s="3" t="s">
        <v>27</v>
      </c>
      <c r="C22" s="2"/>
      <c r="D22" s="2"/>
      <c r="E22" s="2"/>
      <c r="F22" s="2"/>
    </row>
    <row r="23" spans="1:6" ht="37.5" hidden="1">
      <c r="A23" s="2" t="s">
        <v>23</v>
      </c>
      <c r="B23" s="3" t="s">
        <v>28</v>
      </c>
      <c r="C23" s="2"/>
      <c r="D23" s="2"/>
      <c r="E23" s="2"/>
      <c r="F23" s="2"/>
    </row>
    <row r="24" spans="1:6" ht="37.5" hidden="1">
      <c r="A24" s="2" t="s">
        <v>25</v>
      </c>
      <c r="B24" s="3" t="s">
        <v>29</v>
      </c>
      <c r="C24" s="2"/>
      <c r="D24" s="2"/>
      <c r="E24" s="2"/>
      <c r="F24" s="2"/>
    </row>
    <row r="25" spans="1:6" ht="18.75" hidden="1">
      <c r="A25" s="2">
        <v>3</v>
      </c>
      <c r="B25" s="3" t="s">
        <v>30</v>
      </c>
      <c r="C25" s="2"/>
      <c r="D25" s="2"/>
      <c r="E25" s="2"/>
      <c r="F25" s="2"/>
    </row>
    <row r="26" spans="1:6" ht="18.75" hidden="1">
      <c r="A26" s="2">
        <v>3.1</v>
      </c>
      <c r="B26" s="3" t="s">
        <v>14</v>
      </c>
      <c r="C26" s="2"/>
      <c r="D26" s="2"/>
      <c r="E26" s="2"/>
      <c r="F26" s="2"/>
    </row>
    <row r="27" spans="1:6" ht="18.75" hidden="1">
      <c r="A27" s="2"/>
      <c r="B27" s="3" t="s">
        <v>15</v>
      </c>
      <c r="C27" s="2"/>
      <c r="D27" s="2"/>
      <c r="E27" s="2"/>
      <c r="F27" s="2"/>
    </row>
    <row r="28" spans="1:6" ht="18.75" hidden="1">
      <c r="A28" s="2"/>
      <c r="B28" s="3" t="s">
        <v>16</v>
      </c>
      <c r="C28" s="2"/>
      <c r="D28" s="2"/>
      <c r="E28" s="2"/>
      <c r="F28" s="2"/>
    </row>
    <row r="29" spans="1:6" ht="18.75" hidden="1">
      <c r="A29" s="2"/>
      <c r="B29" s="3" t="s">
        <v>17</v>
      </c>
      <c r="C29" s="2"/>
      <c r="D29" s="2"/>
      <c r="E29" s="2"/>
      <c r="F29" s="2"/>
    </row>
    <row r="30" spans="1:6" ht="18.75" hidden="1">
      <c r="A30" s="2">
        <v>3.2</v>
      </c>
      <c r="B30" s="3" t="s">
        <v>18</v>
      </c>
      <c r="C30" s="2"/>
      <c r="D30" s="2"/>
      <c r="E30" s="2"/>
      <c r="F30" s="2"/>
    </row>
    <row r="31" spans="1:6" ht="18.75" hidden="1">
      <c r="A31" s="2"/>
      <c r="B31" s="3" t="s">
        <v>19</v>
      </c>
      <c r="C31" s="2"/>
      <c r="D31" s="2"/>
      <c r="E31" s="2"/>
      <c r="F31" s="2"/>
    </row>
    <row r="32" spans="1:6" ht="18.75" hidden="1">
      <c r="A32" s="2"/>
      <c r="B32" s="3" t="s">
        <v>20</v>
      </c>
      <c r="C32" s="2"/>
      <c r="D32" s="2"/>
      <c r="E32" s="2"/>
      <c r="F32" s="2"/>
    </row>
    <row r="33" spans="1:6" ht="18.75" hidden="1">
      <c r="A33" s="2"/>
      <c r="B33" s="3" t="s">
        <v>17</v>
      </c>
      <c r="C33" s="2"/>
      <c r="D33" s="2"/>
      <c r="E33" s="2"/>
      <c r="F33" s="2"/>
    </row>
    <row r="34" spans="1:6" ht="45" customHeight="1">
      <c r="A34" s="2" t="s">
        <v>31</v>
      </c>
      <c r="B34" s="3" t="s">
        <v>32</v>
      </c>
      <c r="C34" s="4">
        <f>C35</f>
        <v>7627201600</v>
      </c>
      <c r="D34" s="4">
        <f>D35</f>
        <v>2009315593</v>
      </c>
      <c r="E34" s="5">
        <f>D34/C34</f>
        <v>0.26344073467259604</v>
      </c>
      <c r="F34" s="2"/>
    </row>
    <row r="35" spans="1:14" s="10" customFormat="1" ht="42" customHeight="1">
      <c r="A35" s="2">
        <v>1</v>
      </c>
      <c r="B35" s="3" t="s">
        <v>33</v>
      </c>
      <c r="C35" s="4">
        <f>C36+C116</f>
        <v>7627201600</v>
      </c>
      <c r="D35" s="4">
        <f>D36+D116</f>
        <v>2009315593</v>
      </c>
      <c r="E35" s="6">
        <f>(D35/C35)</f>
        <v>0.26344073467259604</v>
      </c>
      <c r="F35" s="7"/>
      <c r="G35" s="8"/>
      <c r="H35" s="8"/>
      <c r="I35" s="9"/>
      <c r="J35" s="8"/>
      <c r="K35" s="8"/>
      <c r="L35" s="8"/>
      <c r="M35" s="8"/>
      <c r="N35" s="8"/>
    </row>
    <row r="36" spans="1:14" ht="37.5">
      <c r="A36" s="2">
        <v>1.1</v>
      </c>
      <c r="B36" s="3" t="s">
        <v>28</v>
      </c>
      <c r="C36" s="4">
        <f>C37+C42+C51+C54+C59+C64+C68+C76+C82+C87+C90+C97+C106</f>
        <v>6912959000</v>
      </c>
      <c r="D36" s="4">
        <f>D37+D42+D51+D54+D59+D64+D68+D76+D82+D87+D90+D97+D106</f>
        <v>1826256368</v>
      </c>
      <c r="E36" s="6">
        <f aca="true" t="shared" si="0" ref="E36:E104">(D36/C36)</f>
        <v>0.2641786777557917</v>
      </c>
      <c r="F36" s="2"/>
      <c r="G36" s="11"/>
      <c r="H36" s="12"/>
      <c r="I36" s="13">
        <f>1833563232-D36</f>
        <v>7306864</v>
      </c>
      <c r="J36" s="14"/>
      <c r="K36" s="14"/>
      <c r="L36" s="14"/>
      <c r="M36" s="14"/>
      <c r="N36" s="14"/>
    </row>
    <row r="37" spans="1:14" s="23" customFormat="1" ht="18.75">
      <c r="A37" s="15">
        <v>6000</v>
      </c>
      <c r="B37" s="15" t="s">
        <v>34</v>
      </c>
      <c r="C37" s="16">
        <f>SUM(C38:C41)</f>
        <v>3138252000</v>
      </c>
      <c r="D37" s="16">
        <f>SUM(D38:D41)</f>
        <v>803053680</v>
      </c>
      <c r="E37" s="17">
        <f t="shared" si="0"/>
        <v>0.255892031615052</v>
      </c>
      <c r="F37" s="18"/>
      <c r="G37" s="19"/>
      <c r="H37" s="20"/>
      <c r="I37" s="21"/>
      <c r="J37" s="22"/>
      <c r="K37" s="22"/>
      <c r="L37" s="22"/>
      <c r="M37" s="22"/>
      <c r="N37" s="22"/>
    </row>
    <row r="38" spans="1:14" ht="18.75">
      <c r="A38" s="24">
        <v>6001</v>
      </c>
      <c r="B38" s="24" t="s">
        <v>35</v>
      </c>
      <c r="C38" s="25">
        <v>1479192000</v>
      </c>
      <c r="D38" s="26">
        <v>378651000</v>
      </c>
      <c r="E38" s="5">
        <f t="shared" si="0"/>
        <v>0.25598502425648595</v>
      </c>
      <c r="F38" s="27"/>
      <c r="G38" s="28"/>
      <c r="H38" s="29"/>
      <c r="I38" s="30"/>
      <c r="J38" s="14"/>
      <c r="K38" s="14"/>
      <c r="L38" s="14"/>
      <c r="M38" s="14"/>
      <c r="N38" s="14"/>
    </row>
    <row r="39" spans="1:14" ht="18.75">
      <c r="A39" s="24">
        <v>6003</v>
      </c>
      <c r="B39" s="24" t="s">
        <v>36</v>
      </c>
      <c r="C39" s="25">
        <v>1659060000</v>
      </c>
      <c r="D39" s="31">
        <v>410527455</v>
      </c>
      <c r="E39" s="5">
        <f t="shared" si="0"/>
        <v>0.2474458157028679</v>
      </c>
      <c r="F39" s="27"/>
      <c r="G39" s="28"/>
      <c r="H39" s="29"/>
      <c r="I39" s="32"/>
      <c r="J39" s="14"/>
      <c r="K39" s="14"/>
      <c r="L39" s="14"/>
      <c r="M39" s="14"/>
      <c r="N39" s="14"/>
    </row>
    <row r="40" spans="1:14" ht="18.75">
      <c r="A40" s="24">
        <v>6004</v>
      </c>
      <c r="B40" s="24" t="s">
        <v>37</v>
      </c>
      <c r="C40" s="25"/>
      <c r="D40" s="33">
        <v>0</v>
      </c>
      <c r="E40" s="5">
        <v>0</v>
      </c>
      <c r="F40" s="27"/>
      <c r="G40" s="11"/>
      <c r="H40" s="12"/>
      <c r="I40" s="32"/>
      <c r="J40" s="14"/>
      <c r="K40" s="14"/>
      <c r="L40" s="14"/>
      <c r="M40" s="14"/>
      <c r="N40" s="14"/>
    </row>
    <row r="41" spans="1:14" ht="22.5" customHeight="1">
      <c r="A41" s="24">
        <v>6051</v>
      </c>
      <c r="B41" s="24" t="s">
        <v>38</v>
      </c>
      <c r="C41" s="25">
        <v>0</v>
      </c>
      <c r="D41" s="34">
        <v>13875225</v>
      </c>
      <c r="E41" s="5">
        <v>0</v>
      </c>
      <c r="F41" s="27"/>
      <c r="G41" s="28"/>
      <c r="H41" s="29"/>
      <c r="I41" s="21"/>
      <c r="J41" s="14"/>
      <c r="K41" s="14"/>
      <c r="L41" s="14"/>
      <c r="M41" s="14"/>
      <c r="N41" s="14"/>
    </row>
    <row r="42" spans="1:14" ht="18.75">
      <c r="A42" s="15">
        <v>6100</v>
      </c>
      <c r="B42" s="15" t="s">
        <v>39</v>
      </c>
      <c r="C42" s="35">
        <f>SUM(C43:C50)</f>
        <v>1432694992</v>
      </c>
      <c r="D42" s="35">
        <f>SUM(D43:D50)</f>
        <v>374114260</v>
      </c>
      <c r="E42" s="17">
        <f>(D42/C42)</f>
        <v>0.2611262425631484</v>
      </c>
      <c r="F42" s="36"/>
      <c r="G42" s="11"/>
      <c r="H42" s="12"/>
      <c r="I42" s="32"/>
      <c r="J42" s="14"/>
      <c r="K42" s="14"/>
      <c r="L42" s="14"/>
      <c r="M42" s="14"/>
      <c r="N42" s="14"/>
    </row>
    <row r="43" spans="1:14" ht="18.75">
      <c r="A43" s="24">
        <v>6101</v>
      </c>
      <c r="B43" s="24" t="s">
        <v>40</v>
      </c>
      <c r="C43" s="25">
        <v>66300000</v>
      </c>
      <c r="D43" s="26">
        <v>16575000</v>
      </c>
      <c r="E43" s="5">
        <f t="shared" si="0"/>
        <v>0.25</v>
      </c>
      <c r="F43" s="27"/>
      <c r="G43" s="28"/>
      <c r="H43" s="29"/>
      <c r="I43" s="21"/>
      <c r="J43" s="14"/>
      <c r="K43" s="14"/>
      <c r="L43" s="14"/>
      <c r="M43" s="14"/>
      <c r="N43" s="14"/>
    </row>
    <row r="44" spans="1:14" ht="18.75">
      <c r="A44" s="24">
        <v>6112</v>
      </c>
      <c r="B44" s="24" t="s">
        <v>41</v>
      </c>
      <c r="C44" s="25">
        <v>909340000</v>
      </c>
      <c r="D44" s="31">
        <v>234624000</v>
      </c>
      <c r="E44" s="5">
        <f t="shared" si="0"/>
        <v>0.25801570369718696</v>
      </c>
      <c r="F44" s="27"/>
      <c r="G44" s="28"/>
      <c r="H44" s="29"/>
      <c r="I44" s="32"/>
      <c r="J44" s="14"/>
      <c r="K44" s="14"/>
      <c r="L44" s="14"/>
      <c r="M44" s="14"/>
      <c r="N44" s="14"/>
    </row>
    <row r="45" spans="1:14" ht="18.75">
      <c r="A45" s="24">
        <v>6102</v>
      </c>
      <c r="B45" s="24" t="s">
        <v>42</v>
      </c>
      <c r="C45" s="25">
        <v>101400000</v>
      </c>
      <c r="D45" s="31">
        <v>24960000</v>
      </c>
      <c r="E45" s="5">
        <f t="shared" si="0"/>
        <v>0.24615384615384617</v>
      </c>
      <c r="F45" s="27"/>
      <c r="G45" s="28"/>
      <c r="H45" s="29"/>
      <c r="I45" s="32"/>
      <c r="J45" s="14"/>
      <c r="K45" s="14"/>
      <c r="L45" s="14"/>
      <c r="M45" s="14"/>
      <c r="N45" s="14"/>
    </row>
    <row r="46" spans="1:14" ht="18.75">
      <c r="A46" s="24">
        <v>6107</v>
      </c>
      <c r="B46" s="24" t="s">
        <v>43</v>
      </c>
      <c r="C46" s="25">
        <v>3120000</v>
      </c>
      <c r="D46" s="37">
        <v>3640000</v>
      </c>
      <c r="E46" s="5">
        <f>(D46/C46)</f>
        <v>1.1666666666666667</v>
      </c>
      <c r="F46" s="27"/>
      <c r="G46" s="28"/>
      <c r="H46" s="29"/>
      <c r="I46" s="32"/>
      <c r="J46" s="14"/>
      <c r="K46" s="14"/>
      <c r="L46" s="14"/>
      <c r="M46" s="14"/>
      <c r="N46" s="14"/>
    </row>
    <row r="47" spans="1:14" ht="18.75">
      <c r="A47" s="24">
        <v>6113</v>
      </c>
      <c r="B47" s="24" t="s">
        <v>44</v>
      </c>
      <c r="C47" s="25">
        <v>4680000</v>
      </c>
      <c r="D47" s="31">
        <v>1170000</v>
      </c>
      <c r="E47" s="5">
        <f t="shared" si="0"/>
        <v>0.25</v>
      </c>
      <c r="F47" s="27"/>
      <c r="G47" s="28"/>
      <c r="H47" s="29"/>
      <c r="I47" s="32"/>
      <c r="J47" s="14"/>
      <c r="K47" s="14"/>
      <c r="L47" s="14"/>
      <c r="M47" s="14"/>
      <c r="N47" s="14"/>
    </row>
    <row r="48" spans="1:14" ht="18.75">
      <c r="A48" s="24"/>
      <c r="B48" s="24" t="s">
        <v>45</v>
      </c>
      <c r="C48" s="25"/>
      <c r="D48" s="31"/>
      <c r="E48" s="5" t="e">
        <f t="shared" si="0"/>
        <v>#DIV/0!</v>
      </c>
      <c r="F48" s="27"/>
      <c r="G48" s="28"/>
      <c r="H48" s="29"/>
      <c r="I48" s="32"/>
      <c r="J48" s="14"/>
      <c r="K48" s="14"/>
      <c r="L48" s="14"/>
      <c r="M48" s="14"/>
      <c r="N48" s="14"/>
    </row>
    <row r="49" spans="1:14" ht="18.75">
      <c r="A49" s="24">
        <v>6115</v>
      </c>
      <c r="B49" s="24" t="s">
        <v>46</v>
      </c>
      <c r="C49" s="25">
        <v>347854992</v>
      </c>
      <c r="D49" s="31">
        <v>93145260</v>
      </c>
      <c r="E49" s="5">
        <f t="shared" si="0"/>
        <v>0.26777037024669176</v>
      </c>
      <c r="F49" s="27"/>
      <c r="G49" s="28"/>
      <c r="H49" s="29"/>
      <c r="I49" s="32"/>
      <c r="J49" s="14"/>
      <c r="K49" s="14"/>
      <c r="L49" s="14"/>
      <c r="M49" s="14"/>
      <c r="N49" s="14"/>
    </row>
    <row r="50" spans="1:14" ht="18.75">
      <c r="A50" s="24">
        <v>6117</v>
      </c>
      <c r="B50" s="24" t="s">
        <v>47</v>
      </c>
      <c r="C50" s="25"/>
      <c r="D50" s="33"/>
      <c r="E50" s="5">
        <v>0</v>
      </c>
      <c r="F50" s="27"/>
      <c r="G50" s="28"/>
      <c r="H50" s="29"/>
      <c r="I50" s="32"/>
      <c r="J50" s="14"/>
      <c r="K50" s="14"/>
      <c r="L50" s="14"/>
      <c r="M50" s="14"/>
      <c r="N50" s="14"/>
    </row>
    <row r="51" spans="1:14" ht="18.75">
      <c r="A51" s="15">
        <v>6250</v>
      </c>
      <c r="B51" s="15" t="s">
        <v>48</v>
      </c>
      <c r="C51" s="35">
        <f>SUM(C52:C53)</f>
        <v>5544000</v>
      </c>
      <c r="D51" s="35">
        <f>SUM(D52:D53)</f>
        <v>2872000</v>
      </c>
      <c r="E51" s="17">
        <f>(D51/C51)</f>
        <v>0.5180375180375181</v>
      </c>
      <c r="F51" s="38"/>
      <c r="G51" s="11"/>
      <c r="H51" s="12"/>
      <c r="I51" s="32"/>
      <c r="J51" s="14"/>
      <c r="K51" s="14"/>
      <c r="L51" s="14"/>
      <c r="M51" s="14"/>
      <c r="N51" s="14"/>
    </row>
    <row r="52" spans="1:14" ht="18.75">
      <c r="A52" s="39">
        <v>6253</v>
      </c>
      <c r="B52" s="39" t="s">
        <v>49</v>
      </c>
      <c r="C52" s="25">
        <v>0</v>
      </c>
      <c r="D52" s="2">
        <v>0</v>
      </c>
      <c r="E52" s="5">
        <v>0</v>
      </c>
      <c r="F52" s="2"/>
      <c r="G52" s="28"/>
      <c r="H52" s="29"/>
      <c r="I52" s="21"/>
      <c r="J52" s="14"/>
      <c r="K52" s="14"/>
      <c r="L52" s="14"/>
      <c r="M52" s="14"/>
      <c r="N52" s="14"/>
    </row>
    <row r="53" spans="1:14" ht="18.75">
      <c r="A53" s="24">
        <v>6299</v>
      </c>
      <c r="B53" s="24" t="s">
        <v>48</v>
      </c>
      <c r="C53" s="25">
        <v>5544000</v>
      </c>
      <c r="D53" s="40">
        <v>2872000</v>
      </c>
      <c r="E53" s="5">
        <f t="shared" si="0"/>
        <v>0.5180375180375181</v>
      </c>
      <c r="F53" s="2"/>
      <c r="G53" s="11"/>
      <c r="H53" s="12"/>
      <c r="I53" s="32"/>
      <c r="J53" s="14"/>
      <c r="K53" s="14"/>
      <c r="L53" s="14"/>
      <c r="M53" s="14"/>
      <c r="N53" s="14"/>
    </row>
    <row r="54" spans="1:14" ht="18.75">
      <c r="A54" s="15">
        <v>6300</v>
      </c>
      <c r="B54" s="15" t="s">
        <v>50</v>
      </c>
      <c r="C54" s="35">
        <f>SUM(C55:C58)</f>
        <v>834815644</v>
      </c>
      <c r="D54" s="35">
        <f>SUM(D55:D58)</f>
        <v>211703806</v>
      </c>
      <c r="E54" s="17">
        <f>(D54/C54)</f>
        <v>0.2535934820119399</v>
      </c>
      <c r="F54" s="2"/>
      <c r="G54" s="28"/>
      <c r="H54" s="29"/>
      <c r="I54" s="21"/>
      <c r="J54" s="14"/>
      <c r="K54" s="14"/>
      <c r="L54" s="14"/>
      <c r="M54" s="14"/>
      <c r="N54" s="14"/>
    </row>
    <row r="55" spans="1:14" ht="18.75">
      <c r="A55" s="24">
        <v>6301</v>
      </c>
      <c r="B55" s="24" t="s">
        <v>51</v>
      </c>
      <c r="C55" s="25">
        <v>621671224</v>
      </c>
      <c r="D55" s="26">
        <v>157850921</v>
      </c>
      <c r="E55" s="5">
        <f t="shared" si="0"/>
        <v>0.2539138292172262</v>
      </c>
      <c r="F55" s="27"/>
      <c r="G55" s="28"/>
      <c r="H55" s="29"/>
      <c r="I55" s="32"/>
      <c r="J55" s="14"/>
      <c r="K55" s="14"/>
      <c r="L55" s="14"/>
      <c r="M55" s="14"/>
      <c r="N55" s="14"/>
    </row>
    <row r="56" spans="1:14" ht="18.75">
      <c r="A56" s="24">
        <v>6302</v>
      </c>
      <c r="B56" s="24" t="s">
        <v>52</v>
      </c>
      <c r="C56" s="25">
        <v>106572210</v>
      </c>
      <c r="D56" s="31">
        <v>27060158</v>
      </c>
      <c r="E56" s="5">
        <f t="shared" si="0"/>
        <v>0.25391382988116695</v>
      </c>
      <c r="F56" s="27"/>
      <c r="G56" s="28"/>
      <c r="H56" s="29"/>
      <c r="I56" s="32"/>
      <c r="J56" s="14"/>
      <c r="K56" s="14"/>
      <c r="L56" s="14"/>
      <c r="M56" s="14"/>
      <c r="N56" s="14"/>
    </row>
    <row r="57" spans="1:14" ht="18.75">
      <c r="A57" s="24">
        <v>6303</v>
      </c>
      <c r="B57" s="24" t="s">
        <v>53</v>
      </c>
      <c r="C57" s="25">
        <v>71048140</v>
      </c>
      <c r="D57" s="31">
        <v>18040105</v>
      </c>
      <c r="E57" s="5">
        <f t="shared" si="0"/>
        <v>0.25391382518951233</v>
      </c>
      <c r="F57" s="27"/>
      <c r="G57" s="28"/>
      <c r="H57" s="29"/>
      <c r="I57" s="32"/>
      <c r="J57" s="14"/>
      <c r="K57" s="14"/>
      <c r="L57" s="14"/>
      <c r="M57" s="14"/>
      <c r="N57" s="14"/>
    </row>
    <row r="58" spans="1:14" ht="18.75">
      <c r="A58" s="24">
        <v>6304</v>
      </c>
      <c r="B58" s="24" t="s">
        <v>54</v>
      </c>
      <c r="C58" s="25">
        <v>35524070</v>
      </c>
      <c r="D58" s="41">
        <v>8752622</v>
      </c>
      <c r="E58" s="5">
        <f t="shared" si="0"/>
        <v>0.24638567596561994</v>
      </c>
      <c r="F58" s="27"/>
      <c r="G58" s="11"/>
      <c r="H58" s="12"/>
      <c r="I58" s="32"/>
      <c r="J58" s="14"/>
      <c r="K58" s="14"/>
      <c r="L58" s="14"/>
      <c r="M58" s="14"/>
      <c r="N58" s="14"/>
    </row>
    <row r="59" spans="1:14" ht="24.75" customHeight="1">
      <c r="A59" s="15">
        <v>6500</v>
      </c>
      <c r="B59" s="15" t="s">
        <v>55</v>
      </c>
      <c r="C59" s="42">
        <f>SUM(C60:C63)</f>
        <v>164000000</v>
      </c>
      <c r="D59" s="42">
        <f>SUM(D60:D63)</f>
        <v>23156693</v>
      </c>
      <c r="E59" s="17">
        <f>(D59/C59)</f>
        <v>0.1411993475609756</v>
      </c>
      <c r="F59" s="2"/>
      <c r="G59" s="28"/>
      <c r="H59" s="29"/>
      <c r="I59" s="21"/>
      <c r="J59" s="14"/>
      <c r="K59" s="14"/>
      <c r="L59" s="14"/>
      <c r="M59" s="14"/>
      <c r="N59" s="14"/>
    </row>
    <row r="60" spans="1:14" ht="18.75">
      <c r="A60" s="24">
        <v>6501</v>
      </c>
      <c r="B60" s="24" t="s">
        <v>56</v>
      </c>
      <c r="C60" s="43">
        <v>132000000</v>
      </c>
      <c r="D60" s="26">
        <v>14756693</v>
      </c>
      <c r="E60" s="5">
        <f t="shared" si="0"/>
        <v>0.11179312878787878</v>
      </c>
      <c r="F60" s="27"/>
      <c r="G60" s="11"/>
      <c r="H60" s="12"/>
      <c r="I60" s="32"/>
      <c r="J60" s="14"/>
      <c r="K60" s="14"/>
      <c r="L60" s="14"/>
      <c r="M60" s="14"/>
      <c r="N60" s="14"/>
    </row>
    <row r="61" spans="1:14" ht="18.75">
      <c r="A61" s="44">
        <v>6502</v>
      </c>
      <c r="B61" s="24" t="s">
        <v>57</v>
      </c>
      <c r="C61" s="43">
        <v>24000000</v>
      </c>
      <c r="D61" s="45">
        <v>0</v>
      </c>
      <c r="E61" s="5">
        <f t="shared" si="0"/>
        <v>0</v>
      </c>
      <c r="F61" s="38"/>
      <c r="G61" s="28"/>
      <c r="H61" s="29"/>
      <c r="I61" s="21"/>
      <c r="J61" s="14"/>
      <c r="K61" s="14"/>
      <c r="L61" s="14"/>
      <c r="M61" s="14"/>
      <c r="N61" s="14"/>
    </row>
    <row r="62" spans="1:14" ht="18.75">
      <c r="A62" s="46">
        <v>6503</v>
      </c>
      <c r="B62" s="47" t="s">
        <v>58</v>
      </c>
      <c r="C62" s="43">
        <v>2000000</v>
      </c>
      <c r="D62" s="48">
        <v>0</v>
      </c>
      <c r="E62" s="5">
        <f>(D62/C62)</f>
        <v>0</v>
      </c>
      <c r="F62" s="27"/>
      <c r="G62" s="28"/>
      <c r="H62" s="29"/>
      <c r="I62" s="32"/>
      <c r="J62" s="14"/>
      <c r="K62" s="14"/>
      <c r="L62" s="14"/>
      <c r="M62" s="14"/>
      <c r="N62" s="14"/>
    </row>
    <row r="63" spans="1:14" ht="18.75">
      <c r="A63" s="46">
        <v>6504</v>
      </c>
      <c r="B63" s="47" t="s">
        <v>59</v>
      </c>
      <c r="C63" s="43">
        <v>6000000</v>
      </c>
      <c r="D63" s="48">
        <v>8400000</v>
      </c>
      <c r="E63" s="5">
        <f t="shared" si="0"/>
        <v>1.4</v>
      </c>
      <c r="F63" s="27"/>
      <c r="G63" s="28"/>
      <c r="H63" s="29"/>
      <c r="I63" s="32"/>
      <c r="J63" s="14"/>
      <c r="K63" s="14"/>
      <c r="L63" s="14"/>
      <c r="M63" s="14"/>
      <c r="N63" s="14"/>
    </row>
    <row r="64" spans="1:14" ht="23.25">
      <c r="A64" s="15">
        <v>6550</v>
      </c>
      <c r="B64" s="15" t="s">
        <v>60</v>
      </c>
      <c r="C64" s="49">
        <f>SUM(C65:C67)</f>
        <v>156000000</v>
      </c>
      <c r="D64" s="49">
        <f>SUM(D65:D67)</f>
        <v>58368000</v>
      </c>
      <c r="E64" s="17">
        <f>(D64/C64)</f>
        <v>0.37415384615384617</v>
      </c>
      <c r="F64" s="2"/>
      <c r="G64" s="11"/>
      <c r="H64" s="12"/>
      <c r="I64" s="32"/>
      <c r="J64" s="14"/>
      <c r="K64" s="14"/>
      <c r="L64" s="14"/>
      <c r="M64" s="14"/>
      <c r="N64" s="14"/>
    </row>
    <row r="65" spans="1:14" ht="18.75">
      <c r="A65" s="24">
        <v>6551</v>
      </c>
      <c r="B65" s="24" t="s">
        <v>61</v>
      </c>
      <c r="C65" s="43">
        <v>96000000</v>
      </c>
      <c r="D65" s="26">
        <v>24474000</v>
      </c>
      <c r="E65" s="5">
        <f t="shared" si="0"/>
        <v>0.2549375</v>
      </c>
      <c r="F65" s="27"/>
      <c r="G65" s="28"/>
      <c r="H65" s="29"/>
      <c r="I65" s="21"/>
      <c r="J65" s="14"/>
      <c r="K65" s="14"/>
      <c r="L65" s="14"/>
      <c r="M65" s="14"/>
      <c r="N65" s="14"/>
    </row>
    <row r="66" spans="1:14" ht="18.75">
      <c r="A66" s="24">
        <v>6552</v>
      </c>
      <c r="B66" s="24" t="s">
        <v>62</v>
      </c>
      <c r="C66" s="43">
        <v>24000000</v>
      </c>
      <c r="D66" s="26">
        <v>9500000</v>
      </c>
      <c r="E66" s="5">
        <f t="shared" si="0"/>
        <v>0.3958333333333333</v>
      </c>
      <c r="F66" s="27"/>
      <c r="G66" s="28"/>
      <c r="H66" s="29"/>
      <c r="I66" s="32"/>
      <c r="J66" s="14"/>
      <c r="K66" s="14"/>
      <c r="L66" s="14"/>
      <c r="M66" s="14"/>
      <c r="N66" s="14"/>
    </row>
    <row r="67" spans="1:14" ht="18.75">
      <c r="A67" s="24">
        <v>6599</v>
      </c>
      <c r="B67" s="24" t="s">
        <v>63</v>
      </c>
      <c r="C67" s="43">
        <v>36000000</v>
      </c>
      <c r="D67" s="26">
        <v>24394000</v>
      </c>
      <c r="E67" s="5">
        <f t="shared" si="0"/>
        <v>0.6776111111111112</v>
      </c>
      <c r="F67" s="2"/>
      <c r="G67" s="11"/>
      <c r="H67" s="12"/>
      <c r="I67" s="32"/>
      <c r="J67" s="14"/>
      <c r="K67" s="14"/>
      <c r="L67" s="14"/>
      <c r="M67" s="14"/>
      <c r="N67" s="14"/>
    </row>
    <row r="68" spans="1:14" ht="23.25">
      <c r="A68" s="15">
        <v>6600</v>
      </c>
      <c r="B68" s="15" t="s">
        <v>64</v>
      </c>
      <c r="C68" s="49">
        <f>SUM(C69:C75)</f>
        <v>39700000</v>
      </c>
      <c r="D68" s="49">
        <f>SUM(D69:D75)</f>
        <v>5840069</v>
      </c>
      <c r="E68" s="17">
        <f>(D68/C68)</f>
        <v>0.14710501259445843</v>
      </c>
      <c r="F68" s="2"/>
      <c r="G68" s="28"/>
      <c r="H68" s="29"/>
      <c r="I68" s="21"/>
      <c r="J68" s="14"/>
      <c r="K68" s="14"/>
      <c r="L68" s="14"/>
      <c r="M68" s="14"/>
      <c r="N68" s="14"/>
    </row>
    <row r="69" spans="1:14" ht="18" customHeight="1">
      <c r="A69" s="24">
        <v>6601</v>
      </c>
      <c r="B69" s="24" t="s">
        <v>65</v>
      </c>
      <c r="C69" s="43">
        <v>10800000</v>
      </c>
      <c r="D69" s="50">
        <v>3376769</v>
      </c>
      <c r="E69" s="5">
        <f t="shared" si="0"/>
        <v>0.3126637962962963</v>
      </c>
      <c r="F69" s="27"/>
      <c r="G69" s="28"/>
      <c r="H69" s="29"/>
      <c r="I69" s="32"/>
      <c r="J69" s="14"/>
      <c r="K69" s="14"/>
      <c r="L69" s="14"/>
      <c r="M69" s="14"/>
      <c r="N69" s="14"/>
    </row>
    <row r="70" spans="1:14" ht="18.75" hidden="1">
      <c r="A70" s="24">
        <v>6612</v>
      </c>
      <c r="B70" s="24" t="s">
        <v>66</v>
      </c>
      <c r="C70" s="43"/>
      <c r="D70" s="50">
        <v>0</v>
      </c>
      <c r="E70" s="5" t="e">
        <f t="shared" si="0"/>
        <v>#DIV/0!</v>
      </c>
      <c r="F70" s="27"/>
      <c r="G70" s="11"/>
      <c r="H70" s="12"/>
      <c r="I70" s="32"/>
      <c r="J70" s="14"/>
      <c r="K70" s="14"/>
      <c r="L70" s="14"/>
      <c r="M70" s="14"/>
      <c r="N70" s="14"/>
    </row>
    <row r="71" spans="1:14" ht="37.5">
      <c r="A71" s="24">
        <v>6608</v>
      </c>
      <c r="B71" s="51" t="s">
        <v>67</v>
      </c>
      <c r="C71" s="43">
        <v>14700000</v>
      </c>
      <c r="D71" s="50"/>
      <c r="E71" s="5">
        <f t="shared" si="0"/>
        <v>0</v>
      </c>
      <c r="F71" s="27"/>
      <c r="G71" s="28"/>
      <c r="H71" s="29"/>
      <c r="I71" s="21"/>
      <c r="J71" s="14"/>
      <c r="K71" s="14"/>
      <c r="L71" s="14"/>
      <c r="M71" s="14"/>
      <c r="N71" s="14"/>
    </row>
    <row r="72" spans="1:14" ht="56.25">
      <c r="A72" s="24">
        <v>6605</v>
      </c>
      <c r="B72" s="51" t="s">
        <v>68</v>
      </c>
      <c r="D72" s="43">
        <v>663300</v>
      </c>
      <c r="E72" s="5" t="e">
        <f t="shared" si="0"/>
        <v>#DIV/0!</v>
      </c>
      <c r="F72" s="27"/>
      <c r="G72" s="28"/>
      <c r="H72" s="29"/>
      <c r="I72" s="21"/>
      <c r="J72" s="14"/>
      <c r="K72" s="14"/>
      <c r="L72" s="14"/>
      <c r="M72" s="14"/>
      <c r="N72" s="14"/>
    </row>
    <row r="73" spans="1:14" ht="18.75">
      <c r="A73" s="24">
        <v>6649</v>
      </c>
      <c r="B73" s="51" t="s">
        <v>69</v>
      </c>
      <c r="C73" s="43">
        <v>12400000</v>
      </c>
      <c r="D73" s="50"/>
      <c r="E73" s="5">
        <f t="shared" si="0"/>
        <v>0</v>
      </c>
      <c r="F73" s="27"/>
      <c r="G73" s="28"/>
      <c r="H73" s="29"/>
      <c r="I73" s="21"/>
      <c r="J73" s="14"/>
      <c r="K73" s="14"/>
      <c r="L73" s="14"/>
      <c r="M73" s="14"/>
      <c r="N73" s="14"/>
    </row>
    <row r="74" spans="1:14" ht="18.75">
      <c r="A74" s="24">
        <v>6618</v>
      </c>
      <c r="B74" s="24" t="s">
        <v>70</v>
      </c>
      <c r="C74" s="43">
        <v>1800000</v>
      </c>
      <c r="D74" s="50">
        <v>1800000</v>
      </c>
      <c r="E74" s="5">
        <f>(D74/C74)</f>
        <v>1</v>
      </c>
      <c r="F74" s="27"/>
      <c r="G74" s="28"/>
      <c r="H74" s="29"/>
      <c r="I74" s="21"/>
      <c r="J74" s="14"/>
      <c r="K74" s="14"/>
      <c r="L74" s="14"/>
      <c r="M74" s="14"/>
      <c r="N74" s="14"/>
    </row>
    <row r="75" spans="1:14" ht="37.5" hidden="1">
      <c r="A75" s="24">
        <v>6613</v>
      </c>
      <c r="B75" s="51" t="s">
        <v>71</v>
      </c>
      <c r="C75" s="45"/>
      <c r="D75" s="52">
        <v>0</v>
      </c>
      <c r="E75" s="5" t="e">
        <f>(D75/C75)</f>
        <v>#DIV/0!</v>
      </c>
      <c r="F75" s="27"/>
      <c r="G75" s="28"/>
      <c r="H75" s="29"/>
      <c r="I75" s="21"/>
      <c r="J75" s="14"/>
      <c r="K75" s="14"/>
      <c r="L75" s="14"/>
      <c r="M75" s="14"/>
      <c r="N75" s="14"/>
    </row>
    <row r="76" spans="1:14" ht="21.75" customHeight="1">
      <c r="A76" s="15">
        <v>6650</v>
      </c>
      <c r="B76" s="15" t="s">
        <v>72</v>
      </c>
      <c r="C76" s="49">
        <f>SUM(C77:C79)</f>
        <v>6000000</v>
      </c>
      <c r="D76" s="49">
        <f>SUM(D77:D79)</f>
        <v>0</v>
      </c>
      <c r="E76" s="17">
        <f>(D76/C76)</f>
        <v>0</v>
      </c>
      <c r="F76" s="2"/>
      <c r="G76" s="28"/>
      <c r="H76" s="29"/>
      <c r="I76" s="32"/>
      <c r="J76" s="14"/>
      <c r="K76" s="14"/>
      <c r="L76" s="14"/>
      <c r="M76" s="14"/>
      <c r="N76" s="14"/>
    </row>
    <row r="77" spans="1:14" ht="18.75" hidden="1">
      <c r="A77" s="53">
        <v>6651</v>
      </c>
      <c r="B77" s="54" t="s">
        <v>73</v>
      </c>
      <c r="C77" s="45"/>
      <c r="D77" s="55">
        <v>0</v>
      </c>
      <c r="E77" s="5" t="e">
        <f>(D77/C77)</f>
        <v>#DIV/0!</v>
      </c>
      <c r="F77" s="2"/>
      <c r="G77" s="11"/>
      <c r="H77" s="12"/>
      <c r="I77" s="32"/>
      <c r="J77" s="14"/>
      <c r="K77" s="14"/>
      <c r="L77" s="14"/>
      <c r="M77" s="14"/>
      <c r="N77" s="14"/>
    </row>
    <row r="78" spans="1:14" ht="20.25" customHeight="1" hidden="1">
      <c r="A78" s="24">
        <v>6657</v>
      </c>
      <c r="B78" s="24" t="s">
        <v>74</v>
      </c>
      <c r="C78" s="43">
        <v>0</v>
      </c>
      <c r="D78" s="55">
        <v>0</v>
      </c>
      <c r="E78" s="5">
        <v>0</v>
      </c>
      <c r="F78" s="2"/>
      <c r="G78" s="28"/>
      <c r="H78" s="29"/>
      <c r="I78" s="21"/>
      <c r="J78" s="14"/>
      <c r="K78" s="14"/>
      <c r="L78" s="14"/>
      <c r="M78" s="14"/>
      <c r="N78" s="14"/>
    </row>
    <row r="79" spans="1:14" ht="18.75">
      <c r="A79" s="24">
        <v>6651</v>
      </c>
      <c r="B79" s="24" t="s">
        <v>75</v>
      </c>
      <c r="C79" s="50">
        <v>6000000</v>
      </c>
      <c r="D79" s="55">
        <v>0</v>
      </c>
      <c r="E79" s="5">
        <f t="shared" si="0"/>
        <v>0</v>
      </c>
      <c r="F79" s="2"/>
      <c r="G79" s="28"/>
      <c r="H79" s="29"/>
      <c r="I79" s="32"/>
      <c r="J79" s="14"/>
      <c r="K79" s="14"/>
      <c r="L79" s="14"/>
      <c r="M79" s="14"/>
      <c r="N79" s="14"/>
    </row>
    <row r="80" spans="1:14" ht="18.75">
      <c r="A80" s="24">
        <v>6699</v>
      </c>
      <c r="B80" s="24" t="s">
        <v>76</v>
      </c>
      <c r="C80" s="50">
        <v>924000</v>
      </c>
      <c r="D80" s="55">
        <v>0</v>
      </c>
      <c r="E80" s="5">
        <f t="shared" si="0"/>
        <v>0</v>
      </c>
      <c r="F80" s="2"/>
      <c r="G80" s="28"/>
      <c r="H80" s="29"/>
      <c r="I80" s="32"/>
      <c r="J80" s="14"/>
      <c r="K80" s="14"/>
      <c r="L80" s="14"/>
      <c r="M80" s="14"/>
      <c r="N80" s="14"/>
    </row>
    <row r="81" spans="1:14" ht="18.75">
      <c r="A81" s="24">
        <v>6699</v>
      </c>
      <c r="B81" s="24" t="s">
        <v>77</v>
      </c>
      <c r="C81" s="56"/>
      <c r="D81" s="55">
        <v>0</v>
      </c>
      <c r="E81" s="5" t="e">
        <f>(D81/C81)</f>
        <v>#DIV/0!</v>
      </c>
      <c r="F81" s="2"/>
      <c r="G81" s="28"/>
      <c r="H81" s="29"/>
      <c r="I81" s="32"/>
      <c r="J81" s="14"/>
      <c r="K81" s="14"/>
      <c r="L81" s="14"/>
      <c r="M81" s="14"/>
      <c r="N81" s="14"/>
    </row>
    <row r="82" spans="1:14" ht="23.25">
      <c r="A82" s="15">
        <v>6700</v>
      </c>
      <c r="B82" s="15" t="s">
        <v>78</v>
      </c>
      <c r="C82" s="49">
        <f>SUM(C83:C86)</f>
        <v>728040000</v>
      </c>
      <c r="D82" s="49">
        <f>SUM(D83:D86)</f>
        <v>21279000</v>
      </c>
      <c r="E82" s="17">
        <f>(D82/C82)</f>
        <v>0.02922778968188561</v>
      </c>
      <c r="F82" s="2"/>
      <c r="G82" s="28"/>
      <c r="H82" s="29"/>
      <c r="I82" s="32"/>
      <c r="J82" s="14"/>
      <c r="K82" s="14"/>
      <c r="L82" s="14"/>
      <c r="M82" s="14"/>
      <c r="N82" s="14"/>
    </row>
    <row r="83" spans="1:14" ht="18.75">
      <c r="A83" s="24">
        <v>6701</v>
      </c>
      <c r="B83" s="24" t="s">
        <v>79</v>
      </c>
      <c r="C83" s="43">
        <v>154440000</v>
      </c>
      <c r="D83" s="50">
        <v>3009000</v>
      </c>
      <c r="E83" s="5">
        <f t="shared" si="0"/>
        <v>0.019483294483294483</v>
      </c>
      <c r="F83" s="27"/>
      <c r="G83" s="28"/>
      <c r="H83" s="29"/>
      <c r="I83" s="32"/>
      <c r="J83" s="14"/>
      <c r="K83" s="14"/>
      <c r="L83" s="14"/>
      <c r="M83" s="14"/>
      <c r="N83" s="14"/>
    </row>
    <row r="84" spans="1:14" ht="26.25" customHeight="1">
      <c r="A84" s="24">
        <v>6702</v>
      </c>
      <c r="B84" s="24" t="s">
        <v>80</v>
      </c>
      <c r="C84" s="43">
        <v>356400000</v>
      </c>
      <c r="D84" s="50">
        <v>6570000</v>
      </c>
      <c r="E84" s="5">
        <f t="shared" si="0"/>
        <v>0.018434343434343435</v>
      </c>
      <c r="F84" s="27"/>
      <c r="G84" s="11"/>
      <c r="H84" s="12"/>
      <c r="I84" s="32"/>
      <c r="J84" s="14"/>
      <c r="K84" s="14"/>
      <c r="L84" s="14"/>
      <c r="M84" s="14"/>
      <c r="N84" s="14"/>
    </row>
    <row r="85" spans="1:14" ht="18.75">
      <c r="A85" s="24">
        <v>6703</v>
      </c>
      <c r="B85" s="24" t="s">
        <v>81</v>
      </c>
      <c r="C85" s="43">
        <v>187200000</v>
      </c>
      <c r="D85" s="50">
        <v>4200000</v>
      </c>
      <c r="E85" s="5">
        <f t="shared" si="0"/>
        <v>0.022435897435897436</v>
      </c>
      <c r="F85" s="27"/>
      <c r="G85" s="28"/>
      <c r="H85" s="29"/>
      <c r="I85" s="21"/>
      <c r="J85" s="14"/>
      <c r="K85" s="14"/>
      <c r="L85" s="14"/>
      <c r="M85" s="14"/>
      <c r="N85" s="14"/>
    </row>
    <row r="86" spans="1:14" ht="18.75">
      <c r="A86" s="24">
        <v>6704</v>
      </c>
      <c r="B86" s="24" t="s">
        <v>82</v>
      </c>
      <c r="C86" s="43">
        <v>30000000</v>
      </c>
      <c r="D86" s="50">
        <v>7500000</v>
      </c>
      <c r="E86" s="5">
        <f t="shared" si="0"/>
        <v>0.25</v>
      </c>
      <c r="F86" s="27"/>
      <c r="G86" s="28"/>
      <c r="H86" s="29"/>
      <c r="I86" s="32"/>
      <c r="J86" s="14"/>
      <c r="K86" s="14"/>
      <c r="L86" s="14"/>
      <c r="M86" s="14"/>
      <c r="N86" s="14"/>
    </row>
    <row r="87" spans="1:14" ht="23.25">
      <c r="A87" s="24"/>
      <c r="B87" s="15" t="s">
        <v>83</v>
      </c>
      <c r="C87" s="49">
        <f>C89+C88</f>
        <v>25000000</v>
      </c>
      <c r="D87" s="49">
        <f>D89+D88</f>
        <v>0</v>
      </c>
      <c r="E87" s="17">
        <f>(D87/C87)</f>
        <v>0</v>
      </c>
      <c r="F87" s="27"/>
      <c r="G87" s="28"/>
      <c r="H87" s="29"/>
      <c r="I87" s="32"/>
      <c r="J87" s="14"/>
      <c r="K87" s="14"/>
      <c r="L87" s="14"/>
      <c r="M87" s="14"/>
      <c r="N87" s="14"/>
    </row>
    <row r="88" spans="1:14" ht="18.75">
      <c r="A88" s="24">
        <v>6751</v>
      </c>
      <c r="B88" s="46" t="s">
        <v>84</v>
      </c>
      <c r="C88" s="43">
        <v>10000000</v>
      </c>
      <c r="D88" s="43">
        <v>0</v>
      </c>
      <c r="E88" s="5">
        <f>(D88/C88)</f>
        <v>0</v>
      </c>
      <c r="F88" s="27"/>
      <c r="G88" s="28"/>
      <c r="H88" s="29"/>
      <c r="I88" s="32"/>
      <c r="J88" s="14"/>
      <c r="K88" s="14"/>
      <c r="L88" s="14"/>
      <c r="M88" s="14"/>
      <c r="N88" s="14"/>
    </row>
    <row r="89" spans="1:14" ht="18.75">
      <c r="A89" s="24">
        <v>6799</v>
      </c>
      <c r="B89" s="46" t="s">
        <v>85</v>
      </c>
      <c r="C89" s="43">
        <v>15000000</v>
      </c>
      <c r="D89" s="43">
        <v>0</v>
      </c>
      <c r="E89" s="5">
        <f>(D89/C89)</f>
        <v>0</v>
      </c>
      <c r="F89" s="27"/>
      <c r="G89" s="28"/>
      <c r="H89" s="29"/>
      <c r="I89" s="32"/>
      <c r="J89" s="14"/>
      <c r="K89" s="14"/>
      <c r="L89" s="14"/>
      <c r="M89" s="14"/>
      <c r="N89" s="14"/>
    </row>
    <row r="90" spans="1:14" ht="23.25">
      <c r="A90" s="57">
        <v>6900</v>
      </c>
      <c r="B90" s="15" t="s">
        <v>86</v>
      </c>
      <c r="C90" s="49">
        <f>SUM(C91:C96)</f>
        <v>75000000</v>
      </c>
      <c r="D90" s="49">
        <f>SUM(D91:D96)</f>
        <v>174818900</v>
      </c>
      <c r="E90" s="49" t="e">
        <f>SUM(E91:E96)</f>
        <v>#DIV/0!</v>
      </c>
      <c r="F90" s="2"/>
      <c r="G90" s="28"/>
      <c r="H90" s="29"/>
      <c r="I90" s="32"/>
      <c r="J90" s="14"/>
      <c r="K90" s="14"/>
      <c r="L90" s="14"/>
      <c r="M90" s="14"/>
      <c r="N90" s="14"/>
    </row>
    <row r="91" spans="1:14" ht="18.75">
      <c r="A91" s="58">
        <v>6905</v>
      </c>
      <c r="B91" s="59" t="s">
        <v>87</v>
      </c>
      <c r="C91" s="43"/>
      <c r="D91" s="50">
        <v>6715000</v>
      </c>
      <c r="E91" s="5" t="e">
        <f>(D91/C91)</f>
        <v>#DIV/0!</v>
      </c>
      <c r="F91" s="2"/>
      <c r="G91" s="11"/>
      <c r="H91" s="12"/>
      <c r="I91" s="32"/>
      <c r="J91" s="14"/>
      <c r="K91" s="14"/>
      <c r="L91" s="14"/>
      <c r="M91" s="14"/>
      <c r="N91" s="14"/>
    </row>
    <row r="92" spans="1:14" ht="18.75">
      <c r="A92" s="58">
        <v>6907</v>
      </c>
      <c r="B92" s="60" t="s">
        <v>88</v>
      </c>
      <c r="C92" s="43">
        <v>15000000</v>
      </c>
      <c r="D92" s="50">
        <v>19890000</v>
      </c>
      <c r="E92" s="5">
        <f t="shared" si="0"/>
        <v>1.326</v>
      </c>
      <c r="F92" s="2"/>
      <c r="G92" s="11"/>
      <c r="H92" s="12"/>
      <c r="I92" s="32"/>
      <c r="J92" s="14"/>
      <c r="K92" s="14"/>
      <c r="L92" s="14"/>
      <c r="M92" s="14"/>
      <c r="N92" s="14"/>
    </row>
    <row r="93" spans="1:14" ht="18.75">
      <c r="A93" s="24">
        <v>6912</v>
      </c>
      <c r="B93" s="24" t="s">
        <v>89</v>
      </c>
      <c r="C93" s="43">
        <v>20000000</v>
      </c>
      <c r="D93" s="50">
        <v>6397900</v>
      </c>
      <c r="E93" s="5">
        <f t="shared" si="0"/>
        <v>0.319895</v>
      </c>
      <c r="F93" s="27"/>
      <c r="G93" s="28"/>
      <c r="H93" s="29"/>
      <c r="I93" s="21"/>
      <c r="J93" s="14"/>
      <c r="K93" s="14"/>
      <c r="L93" s="14"/>
      <c r="M93" s="14"/>
      <c r="N93" s="14"/>
    </row>
    <row r="94" spans="1:14" ht="18.75">
      <c r="A94" s="24">
        <v>6913</v>
      </c>
      <c r="B94" s="24" t="s">
        <v>90</v>
      </c>
      <c r="C94" s="43">
        <v>15000000</v>
      </c>
      <c r="D94" s="50">
        <v>8460000</v>
      </c>
      <c r="E94" s="5">
        <f t="shared" si="0"/>
        <v>0.564</v>
      </c>
      <c r="F94" s="2"/>
      <c r="G94" s="28"/>
      <c r="H94" s="29"/>
      <c r="I94" s="32"/>
      <c r="J94" s="14"/>
      <c r="K94" s="14"/>
      <c r="L94" s="14"/>
      <c r="M94" s="14"/>
      <c r="N94" s="14"/>
    </row>
    <row r="95" spans="1:14" ht="18.75">
      <c r="A95" s="24">
        <v>6921</v>
      </c>
      <c r="B95" s="24" t="s">
        <v>91</v>
      </c>
      <c r="C95" s="43">
        <v>10000000</v>
      </c>
      <c r="D95" s="50">
        <v>20255000</v>
      </c>
      <c r="E95" s="5">
        <f t="shared" si="0"/>
        <v>2.0255</v>
      </c>
      <c r="F95" s="2"/>
      <c r="G95" s="11"/>
      <c r="H95" s="12"/>
      <c r="I95" s="32"/>
      <c r="J95" s="14"/>
      <c r="K95" s="14"/>
      <c r="L95" s="14"/>
      <c r="M95" s="14"/>
      <c r="N95" s="14"/>
    </row>
    <row r="96" spans="1:14" ht="37.5">
      <c r="A96" s="46">
        <v>6949</v>
      </c>
      <c r="B96" s="61" t="s">
        <v>92</v>
      </c>
      <c r="C96" s="43">
        <v>15000000</v>
      </c>
      <c r="D96" s="50">
        <v>113101000</v>
      </c>
      <c r="E96" s="5">
        <f t="shared" si="0"/>
        <v>7.540066666666666</v>
      </c>
      <c r="F96" s="2"/>
      <c r="G96" s="28"/>
      <c r="H96" s="29"/>
      <c r="I96" s="21"/>
      <c r="J96" s="14"/>
      <c r="K96" s="14"/>
      <c r="L96" s="14"/>
      <c r="M96" s="14"/>
      <c r="N96" s="14"/>
    </row>
    <row r="97" spans="1:14" ht="23.25">
      <c r="A97" s="15">
        <v>7000</v>
      </c>
      <c r="B97" s="15" t="s">
        <v>93</v>
      </c>
      <c r="C97" s="49">
        <f>SUM(C98:C104)</f>
        <v>126112364</v>
      </c>
      <c r="D97" s="49">
        <f>SUM(D98:D105)</f>
        <v>130724000</v>
      </c>
      <c r="E97" s="17">
        <f>(D97/C97)</f>
        <v>1.036567675473913</v>
      </c>
      <c r="F97" s="2"/>
      <c r="G97" s="28"/>
      <c r="H97" s="29"/>
      <c r="I97" s="32"/>
      <c r="J97" s="14"/>
      <c r="K97" s="14"/>
      <c r="L97" s="14"/>
      <c r="M97" s="14"/>
      <c r="N97" s="14"/>
    </row>
    <row r="98" spans="1:14" ht="18.75">
      <c r="A98" s="24">
        <v>7001</v>
      </c>
      <c r="B98" s="24" t="s">
        <v>94</v>
      </c>
      <c r="C98" s="43">
        <v>15000000</v>
      </c>
      <c r="D98" s="62">
        <v>16997000</v>
      </c>
      <c r="E98" s="5">
        <f t="shared" si="0"/>
        <v>1.1331333333333333</v>
      </c>
      <c r="F98" s="2"/>
      <c r="G98" s="11"/>
      <c r="H98" s="12"/>
      <c r="I98" s="32"/>
      <c r="J98" s="14"/>
      <c r="K98" s="14"/>
      <c r="L98" s="14"/>
      <c r="M98" s="14"/>
      <c r="N98" s="14"/>
    </row>
    <row r="99" spans="1:14" ht="18.75">
      <c r="A99" s="24">
        <v>7003</v>
      </c>
      <c r="B99" s="24" t="s">
        <v>95</v>
      </c>
      <c r="C99" s="43">
        <v>5000000</v>
      </c>
      <c r="D99" s="63">
        <v>0</v>
      </c>
      <c r="E99" s="5">
        <f t="shared" si="0"/>
        <v>0</v>
      </c>
      <c r="F99" s="2"/>
      <c r="G99" s="28"/>
      <c r="H99" s="29"/>
      <c r="I99" s="21"/>
      <c r="J99" s="14"/>
      <c r="K99" s="14"/>
      <c r="L99" s="14"/>
      <c r="M99" s="14"/>
      <c r="N99" s="14"/>
    </row>
    <row r="100" spans="1:14" ht="37.5">
      <c r="A100" s="24">
        <v>7004</v>
      </c>
      <c r="B100" s="51" t="s">
        <v>96</v>
      </c>
      <c r="C100" s="43">
        <v>3640000</v>
      </c>
      <c r="D100" s="63">
        <v>0</v>
      </c>
      <c r="E100" s="5">
        <f t="shared" si="0"/>
        <v>0</v>
      </c>
      <c r="F100" s="2"/>
      <c r="G100" s="11"/>
      <c r="H100" s="12"/>
      <c r="I100" s="32"/>
      <c r="J100" s="14"/>
      <c r="K100" s="14"/>
      <c r="L100" s="14"/>
      <c r="M100" s="14"/>
      <c r="N100" s="14"/>
    </row>
    <row r="101" spans="1:14" ht="18.75">
      <c r="A101" s="24">
        <v>7006</v>
      </c>
      <c r="B101" s="24" t="s">
        <v>95</v>
      </c>
      <c r="C101" s="43">
        <v>3000000</v>
      </c>
      <c r="D101" s="63">
        <v>0</v>
      </c>
      <c r="E101" s="5">
        <f>(D101/C101)</f>
        <v>0</v>
      </c>
      <c r="F101" s="2"/>
      <c r="G101" s="11"/>
      <c r="H101" s="12"/>
      <c r="I101" s="32"/>
      <c r="J101" s="14"/>
      <c r="K101" s="14"/>
      <c r="L101" s="14"/>
      <c r="M101" s="14"/>
      <c r="N101" s="14"/>
    </row>
    <row r="102" spans="1:14" ht="18.75">
      <c r="A102" s="64">
        <v>7049</v>
      </c>
      <c r="B102" s="24" t="s">
        <v>97</v>
      </c>
      <c r="C102" s="43">
        <v>4000000</v>
      </c>
      <c r="D102" s="63">
        <v>0</v>
      </c>
      <c r="E102" s="5">
        <f t="shared" si="0"/>
        <v>0</v>
      </c>
      <c r="F102" s="2"/>
      <c r="G102" s="28"/>
      <c r="H102" s="29"/>
      <c r="I102" s="21"/>
      <c r="J102" s="14"/>
      <c r="K102" s="14"/>
      <c r="L102" s="14"/>
      <c r="M102" s="14"/>
      <c r="N102" s="14"/>
    </row>
    <row r="103" spans="1:14" ht="37.5">
      <c r="A103" s="64">
        <v>7049</v>
      </c>
      <c r="B103" s="51" t="s">
        <v>98</v>
      </c>
      <c r="C103" s="43">
        <v>65472364</v>
      </c>
      <c r="D103" s="43">
        <v>41212000</v>
      </c>
      <c r="E103" s="5">
        <f t="shared" si="0"/>
        <v>0.6294564222547394</v>
      </c>
      <c r="F103" s="2"/>
      <c r="G103" s="11"/>
      <c r="H103" s="14"/>
      <c r="I103" s="32"/>
      <c r="J103" s="14"/>
      <c r="K103" s="14"/>
      <c r="L103" s="14"/>
      <c r="M103" s="14"/>
      <c r="N103" s="14"/>
    </row>
    <row r="104" spans="1:14" ht="18.75">
      <c r="A104" s="64">
        <v>7049</v>
      </c>
      <c r="B104" s="24" t="s">
        <v>99</v>
      </c>
      <c r="C104" s="43">
        <v>30000000</v>
      </c>
      <c r="D104" s="62">
        <v>21452000</v>
      </c>
      <c r="E104" s="5">
        <f t="shared" si="0"/>
        <v>0.7150666666666666</v>
      </c>
      <c r="F104" s="27"/>
      <c r="G104" s="14"/>
      <c r="H104" s="14"/>
      <c r="I104" s="14"/>
      <c r="J104" s="14"/>
      <c r="K104" s="14"/>
      <c r="L104" s="14"/>
      <c r="M104" s="14"/>
      <c r="N104" s="14"/>
    </row>
    <row r="105" spans="1:14" ht="18.75">
      <c r="A105" s="64">
        <v>7049</v>
      </c>
      <c r="B105" s="51" t="s">
        <v>69</v>
      </c>
      <c r="C105" s="43">
        <v>5000000</v>
      </c>
      <c r="D105" s="43">
        <v>51063000</v>
      </c>
      <c r="E105" s="5">
        <f>(D105/C105)</f>
        <v>10.2126</v>
      </c>
      <c r="F105" s="2"/>
      <c r="G105" s="11"/>
      <c r="H105" s="14"/>
      <c r="I105" s="32"/>
      <c r="J105" s="14"/>
      <c r="K105" s="14"/>
      <c r="L105" s="14"/>
      <c r="M105" s="14"/>
      <c r="N105" s="14"/>
    </row>
    <row r="106" spans="1:14" ht="23.25">
      <c r="A106" s="15">
        <v>7750</v>
      </c>
      <c r="B106" s="15" t="s">
        <v>69</v>
      </c>
      <c r="C106" s="49">
        <f>SUM(C107:C109)</f>
        <v>181800000</v>
      </c>
      <c r="D106" s="49">
        <f>SUM(D107:D109)</f>
        <v>20325960</v>
      </c>
      <c r="E106" s="49">
        <f>SUM(E107:E109)</f>
        <v>0.06990111248454882</v>
      </c>
      <c r="F106" s="27"/>
      <c r="G106" s="14"/>
      <c r="H106" s="14"/>
      <c r="I106" s="14"/>
      <c r="J106" s="14"/>
      <c r="K106" s="14"/>
      <c r="L106" s="14"/>
      <c r="M106" s="14"/>
      <c r="N106" s="14"/>
    </row>
    <row r="107" spans="1:14" ht="37.5">
      <c r="A107" s="65">
        <v>7757</v>
      </c>
      <c r="B107" s="51" t="s">
        <v>100</v>
      </c>
      <c r="C107" s="43"/>
      <c r="D107" s="63">
        <v>9015960</v>
      </c>
      <c r="E107" s="5">
        <v>0</v>
      </c>
      <c r="F107" s="27"/>
      <c r="G107" s="14"/>
      <c r="H107" s="14"/>
      <c r="I107" s="14"/>
      <c r="J107" s="14"/>
      <c r="K107" s="14"/>
      <c r="L107" s="14"/>
      <c r="M107" s="14"/>
      <c r="N107" s="14"/>
    </row>
    <row r="108" spans="1:14" ht="18.75">
      <c r="A108" s="65">
        <v>7766</v>
      </c>
      <c r="B108" s="24" t="s">
        <v>101</v>
      </c>
      <c r="C108" s="43">
        <v>20000000</v>
      </c>
      <c r="D108" s="63">
        <v>0</v>
      </c>
      <c r="E108" s="5">
        <v>0</v>
      </c>
      <c r="F108" s="27"/>
      <c r="G108" s="14"/>
      <c r="H108" s="14"/>
      <c r="I108" s="14"/>
      <c r="J108" s="14"/>
      <c r="K108" s="14"/>
      <c r="L108" s="14"/>
      <c r="M108" s="14"/>
      <c r="N108" s="14"/>
    </row>
    <row r="109" spans="1:14" ht="18.75">
      <c r="A109" s="65">
        <v>7799</v>
      </c>
      <c r="B109" s="24" t="s">
        <v>69</v>
      </c>
      <c r="C109" s="43">
        <v>161800000</v>
      </c>
      <c r="D109" s="66">
        <v>11310000</v>
      </c>
      <c r="E109" s="5">
        <f aca="true" t="shared" si="1" ref="E109:E173">(D109/C109)</f>
        <v>0.06990111248454882</v>
      </c>
      <c r="F109" s="2"/>
      <c r="G109" s="14"/>
      <c r="H109" s="14"/>
      <c r="I109" s="14"/>
      <c r="J109" s="14"/>
      <c r="K109" s="14"/>
      <c r="L109" s="14"/>
      <c r="M109" s="14"/>
      <c r="N109" s="14"/>
    </row>
    <row r="110" spans="1:14" ht="23.25" hidden="1">
      <c r="A110" s="15">
        <v>9000</v>
      </c>
      <c r="B110" s="15" t="s">
        <v>102</v>
      </c>
      <c r="C110" s="49"/>
      <c r="D110" s="49">
        <f>D111</f>
        <v>0</v>
      </c>
      <c r="E110" s="17">
        <v>0</v>
      </c>
      <c r="F110" s="27"/>
      <c r="G110" s="14"/>
      <c r="H110" s="14"/>
      <c r="I110" s="14"/>
      <c r="J110" s="14"/>
      <c r="K110" s="14"/>
      <c r="L110" s="14"/>
      <c r="M110" s="14"/>
      <c r="N110" s="14"/>
    </row>
    <row r="111" spans="1:14" ht="18.75" hidden="1">
      <c r="A111" s="65">
        <v>9003</v>
      </c>
      <c r="B111" s="24" t="s">
        <v>103</v>
      </c>
      <c r="C111" s="43"/>
      <c r="D111" s="43">
        <v>0</v>
      </c>
      <c r="E111" s="5">
        <v>0</v>
      </c>
      <c r="F111" s="27"/>
      <c r="G111" s="14"/>
      <c r="H111" s="14"/>
      <c r="I111" s="14"/>
      <c r="J111" s="14"/>
      <c r="K111" s="14"/>
      <c r="L111" s="14"/>
      <c r="M111" s="14"/>
      <c r="N111" s="14"/>
    </row>
    <row r="112" spans="1:14" ht="37.5" hidden="1">
      <c r="A112" s="15">
        <v>9050</v>
      </c>
      <c r="B112" s="67" t="s">
        <v>104</v>
      </c>
      <c r="C112" s="49"/>
      <c r="D112" s="49">
        <f>D113</f>
        <v>0</v>
      </c>
      <c r="E112" s="17" t="e">
        <f>C112/D112</f>
        <v>#DIV/0!</v>
      </c>
      <c r="F112" s="27"/>
      <c r="G112" s="14"/>
      <c r="H112" s="14"/>
      <c r="I112" s="14"/>
      <c r="J112" s="14"/>
      <c r="K112" s="14"/>
      <c r="L112" s="14"/>
      <c r="M112" s="14"/>
      <c r="N112" s="14"/>
    </row>
    <row r="113" spans="1:14" ht="18.75" hidden="1">
      <c r="A113" s="65">
        <v>9099</v>
      </c>
      <c r="B113" s="24" t="s">
        <v>105</v>
      </c>
      <c r="C113" s="43">
        <v>0</v>
      </c>
      <c r="D113" s="43">
        <v>0</v>
      </c>
      <c r="E113" s="5">
        <v>0</v>
      </c>
      <c r="F113" s="27"/>
      <c r="G113" s="14"/>
      <c r="H113" s="14"/>
      <c r="I113" s="14"/>
      <c r="J113" s="14"/>
      <c r="K113" s="14"/>
      <c r="L113" s="14"/>
      <c r="M113" s="14"/>
      <c r="N113" s="14"/>
    </row>
    <row r="114" spans="1:14" ht="18.75" hidden="1">
      <c r="A114" s="65">
        <v>9099</v>
      </c>
      <c r="B114" s="24" t="s">
        <v>106</v>
      </c>
      <c r="C114" s="43">
        <v>0</v>
      </c>
      <c r="D114" s="43">
        <v>0</v>
      </c>
      <c r="E114" s="5">
        <v>0</v>
      </c>
      <c r="F114" s="27"/>
      <c r="G114" s="14"/>
      <c r="H114" s="14"/>
      <c r="I114" s="14"/>
      <c r="J114" s="14"/>
      <c r="K114" s="14"/>
      <c r="L114" s="14"/>
      <c r="M114" s="14"/>
      <c r="N114" s="14"/>
    </row>
    <row r="115" spans="1:14" ht="93.75" hidden="1">
      <c r="A115" s="65">
        <v>9099</v>
      </c>
      <c r="B115" s="51" t="s">
        <v>107</v>
      </c>
      <c r="C115" s="43">
        <v>0</v>
      </c>
      <c r="D115" s="43">
        <v>0</v>
      </c>
      <c r="E115" s="5">
        <v>0</v>
      </c>
      <c r="F115" s="27"/>
      <c r="G115" s="14"/>
      <c r="H115" s="14"/>
      <c r="I115" s="14"/>
      <c r="J115" s="14"/>
      <c r="K115" s="14"/>
      <c r="L115" s="14"/>
      <c r="M115" s="14"/>
      <c r="N115" s="14"/>
    </row>
    <row r="116" spans="1:14" s="72" customFormat="1" ht="39">
      <c r="A116" s="68">
        <v>1.2</v>
      </c>
      <c r="B116" s="69" t="s">
        <v>29</v>
      </c>
      <c r="C116" s="70">
        <f>C117+C121+C128+C131+C134+C143+C126</f>
        <v>714242600</v>
      </c>
      <c r="D116" s="70">
        <f>D117+D121+D126+D131+D134</f>
        <v>183059225</v>
      </c>
      <c r="E116" s="70"/>
      <c r="F116" s="68"/>
      <c r="G116" s="71"/>
      <c r="H116" s="71"/>
      <c r="I116" s="71"/>
      <c r="J116" s="71"/>
      <c r="K116" s="71"/>
      <c r="L116" s="71"/>
      <c r="M116" s="71"/>
      <c r="N116" s="71"/>
    </row>
    <row r="117" spans="1:14" ht="23.25">
      <c r="A117" s="15">
        <v>6100</v>
      </c>
      <c r="B117" s="73" t="s">
        <v>34</v>
      </c>
      <c r="C117" s="49">
        <f>C119+C118</f>
        <v>236049600</v>
      </c>
      <c r="D117" s="49">
        <f>D119+D118+D120</f>
        <v>36233925</v>
      </c>
      <c r="E117" s="17">
        <f>(D117/C117)</f>
        <v>0.15350131921426682</v>
      </c>
      <c r="F117" s="2"/>
      <c r="G117" s="14"/>
      <c r="H117" s="14"/>
      <c r="I117" s="14"/>
      <c r="J117" s="28"/>
      <c r="K117" s="29"/>
      <c r="L117" s="32"/>
      <c r="M117" s="14"/>
      <c r="N117" s="14"/>
    </row>
    <row r="118" spans="1:14" ht="18.75">
      <c r="A118" s="24">
        <v>6103</v>
      </c>
      <c r="B118" s="24" t="s">
        <v>108</v>
      </c>
      <c r="C118" s="43">
        <v>86049600</v>
      </c>
      <c r="D118" s="50">
        <v>22358700</v>
      </c>
      <c r="E118" s="5">
        <f>(D118/C118)</f>
        <v>0.2598350253807107</v>
      </c>
      <c r="F118" s="74"/>
      <c r="G118" s="14"/>
      <c r="H118" s="14"/>
      <c r="I118" s="14"/>
      <c r="J118" s="11"/>
      <c r="K118" s="12"/>
      <c r="L118" s="21"/>
      <c r="M118" s="14"/>
      <c r="N118" s="14"/>
    </row>
    <row r="119" spans="1:14" ht="18.75">
      <c r="A119" s="24">
        <v>6105</v>
      </c>
      <c r="B119" s="24" t="s">
        <v>109</v>
      </c>
      <c r="C119" s="43">
        <v>150000000</v>
      </c>
      <c r="D119" s="50">
        <v>0</v>
      </c>
      <c r="E119" s="5">
        <f t="shared" si="1"/>
        <v>0</v>
      </c>
      <c r="F119" s="74"/>
      <c r="G119" s="14"/>
      <c r="H119" s="14"/>
      <c r="I119" s="14"/>
      <c r="J119" s="11"/>
      <c r="K119" s="12"/>
      <c r="L119" s="21"/>
      <c r="M119" s="14"/>
      <c r="N119" s="14"/>
    </row>
    <row r="120" spans="1:14" ht="18.75">
      <c r="A120" s="24">
        <v>6051</v>
      </c>
      <c r="B120" s="24" t="s">
        <v>38</v>
      </c>
      <c r="C120" s="43">
        <v>0</v>
      </c>
      <c r="D120" s="50">
        <v>13875225</v>
      </c>
      <c r="E120" s="5">
        <v>0</v>
      </c>
      <c r="F120" s="74"/>
      <c r="G120" s="14"/>
      <c r="H120" s="14"/>
      <c r="I120" s="14"/>
      <c r="J120" s="11"/>
      <c r="K120" s="12"/>
      <c r="L120" s="21"/>
      <c r="M120" s="14"/>
      <c r="N120" s="14"/>
    </row>
    <row r="121" spans="1:14" ht="37.5">
      <c r="A121" s="75">
        <v>6400</v>
      </c>
      <c r="B121" s="76" t="s">
        <v>110</v>
      </c>
      <c r="C121" s="49">
        <f>SUM(C122:C125)</f>
        <v>180293000</v>
      </c>
      <c r="D121" s="49">
        <f>SUM(D122:D125)</f>
        <v>41025300</v>
      </c>
      <c r="E121" s="17">
        <f t="shared" si="1"/>
        <v>0.22754793585996128</v>
      </c>
      <c r="F121" s="2"/>
      <c r="G121" s="14"/>
      <c r="H121" s="14"/>
      <c r="I121" s="77"/>
      <c r="J121" s="28"/>
      <c r="K121" s="29"/>
      <c r="L121" s="32"/>
      <c r="M121" s="14"/>
      <c r="N121" s="14"/>
    </row>
    <row r="122" spans="1:14" ht="37.5">
      <c r="A122" s="24">
        <v>6449</v>
      </c>
      <c r="B122" s="51" t="s">
        <v>111</v>
      </c>
      <c r="C122" s="43">
        <v>4680000</v>
      </c>
      <c r="D122" s="50">
        <v>1170000</v>
      </c>
      <c r="E122" s="5">
        <f t="shared" si="1"/>
        <v>0.25</v>
      </c>
      <c r="F122" s="27"/>
      <c r="G122" s="14"/>
      <c r="H122" s="14"/>
      <c r="I122" s="78"/>
      <c r="J122" s="11"/>
      <c r="K122" s="12"/>
      <c r="L122" s="21"/>
      <c r="M122" s="14"/>
      <c r="N122" s="14"/>
    </row>
    <row r="123" spans="1:14" ht="18.75">
      <c r="A123" s="24">
        <v>6449</v>
      </c>
      <c r="B123" s="51" t="s">
        <v>112</v>
      </c>
      <c r="C123" s="43">
        <v>162053000</v>
      </c>
      <c r="D123" s="50">
        <v>32865300</v>
      </c>
      <c r="E123" s="5">
        <f>(D123/C123)</f>
        <v>0.20280587215293763</v>
      </c>
      <c r="F123" s="27"/>
      <c r="G123" s="14"/>
      <c r="H123" s="14"/>
      <c r="I123" s="78"/>
      <c r="J123" s="11"/>
      <c r="K123" s="12"/>
      <c r="L123" s="21"/>
      <c r="M123" s="14"/>
      <c r="N123" s="14"/>
    </row>
    <row r="124" spans="1:14" ht="18.75">
      <c r="A124" s="24">
        <v>6449</v>
      </c>
      <c r="B124" s="51" t="s">
        <v>113</v>
      </c>
      <c r="C124" s="43">
        <v>1560000</v>
      </c>
      <c r="D124" s="50">
        <v>390000</v>
      </c>
      <c r="E124" s="5">
        <f>(D124/C124)</f>
        <v>0.25</v>
      </c>
      <c r="F124" s="27"/>
      <c r="G124" s="14"/>
      <c r="H124" s="14"/>
      <c r="I124" s="14"/>
      <c r="J124" s="11"/>
      <c r="K124" s="12"/>
      <c r="L124" s="21"/>
      <c r="M124" s="14"/>
      <c r="N124" s="14"/>
    </row>
    <row r="125" spans="1:14" ht="18" customHeight="1">
      <c r="A125" s="24">
        <v>6449</v>
      </c>
      <c r="B125" s="51" t="s">
        <v>114</v>
      </c>
      <c r="C125" s="43">
        <v>12000000</v>
      </c>
      <c r="D125" s="50">
        <v>6600000</v>
      </c>
      <c r="E125" s="5">
        <f>(D125/C125)</f>
        <v>0.55</v>
      </c>
      <c r="F125" s="27"/>
      <c r="G125" s="14"/>
      <c r="H125" s="14"/>
      <c r="I125" s="14"/>
      <c r="J125" s="11"/>
      <c r="K125" s="12"/>
      <c r="L125" s="21"/>
      <c r="M125" s="14"/>
      <c r="N125" s="14"/>
    </row>
    <row r="126" spans="1:14" ht="23.25" hidden="1">
      <c r="A126" s="79" t="s">
        <v>115</v>
      </c>
      <c r="B126" s="15" t="s">
        <v>60</v>
      </c>
      <c r="C126" s="49">
        <f>SUM(C127)</f>
        <v>0</v>
      </c>
      <c r="D126" s="49">
        <f>SUM(D127:D128)</f>
        <v>0</v>
      </c>
      <c r="E126" s="17" t="e">
        <f>(D126/C126)</f>
        <v>#DIV/0!</v>
      </c>
      <c r="F126" s="2"/>
      <c r="G126" s="14"/>
      <c r="H126" s="14"/>
      <c r="I126" s="14"/>
      <c r="J126" s="11"/>
      <c r="K126" s="12"/>
      <c r="L126" s="21"/>
      <c r="M126" s="14"/>
      <c r="N126" s="14"/>
    </row>
    <row r="127" spans="1:6" ht="18.75" hidden="1">
      <c r="A127" s="24">
        <v>6599</v>
      </c>
      <c r="B127" s="24" t="s">
        <v>116</v>
      </c>
      <c r="C127" s="43">
        <v>0</v>
      </c>
      <c r="D127" s="63">
        <v>0</v>
      </c>
      <c r="E127" s="5" t="e">
        <f>(D127/C127)</f>
        <v>#DIV/0!</v>
      </c>
      <c r="F127" s="2"/>
    </row>
    <row r="128" spans="1:14" ht="23.25">
      <c r="A128" s="79" t="s">
        <v>117</v>
      </c>
      <c r="B128" s="15" t="s">
        <v>83</v>
      </c>
      <c r="C128" s="49">
        <f>SUM(C129:C130)</f>
        <v>70000000</v>
      </c>
      <c r="D128" s="49">
        <f>SUM(D129:D130)</f>
        <v>0</v>
      </c>
      <c r="E128" s="17">
        <f t="shared" si="1"/>
        <v>0</v>
      </c>
      <c r="F128" s="2"/>
      <c r="G128" s="14"/>
      <c r="H128" s="14"/>
      <c r="I128" s="14"/>
      <c r="J128" s="11"/>
      <c r="K128" s="12"/>
      <c r="L128" s="21"/>
      <c r="M128" s="14"/>
      <c r="N128" s="14"/>
    </row>
    <row r="129" spans="1:14" ht="18.75">
      <c r="A129" s="24">
        <v>6758</v>
      </c>
      <c r="B129" s="24" t="s">
        <v>118</v>
      </c>
      <c r="C129" s="43">
        <v>70000000</v>
      </c>
      <c r="D129" s="50">
        <v>0</v>
      </c>
      <c r="E129" s="5">
        <f t="shared" si="1"/>
        <v>0</v>
      </c>
      <c r="F129" s="2"/>
      <c r="G129" s="14"/>
      <c r="H129" s="14"/>
      <c r="I129" s="14"/>
      <c r="J129" s="28"/>
      <c r="K129" s="29"/>
      <c r="L129" s="32"/>
      <c r="M129" s="14"/>
      <c r="N129" s="14"/>
    </row>
    <row r="130" spans="1:14" ht="18.75" hidden="1">
      <c r="A130" s="24">
        <v>6758</v>
      </c>
      <c r="B130" s="24" t="s">
        <v>119</v>
      </c>
      <c r="C130" s="43">
        <v>0</v>
      </c>
      <c r="D130" s="50">
        <v>0</v>
      </c>
      <c r="E130" s="5" t="e">
        <f>(D130/C130)</f>
        <v>#DIV/0!</v>
      </c>
      <c r="F130" s="2"/>
      <c r="G130" s="14"/>
      <c r="H130" s="14"/>
      <c r="I130" s="14"/>
      <c r="J130" s="28"/>
      <c r="K130" s="29"/>
      <c r="L130" s="32"/>
      <c r="M130" s="14"/>
      <c r="N130" s="14"/>
    </row>
    <row r="131" spans="1:14" ht="23.25">
      <c r="A131" s="15">
        <v>7000</v>
      </c>
      <c r="B131" s="15" t="s">
        <v>120</v>
      </c>
      <c r="C131" s="49">
        <f>SUM(C132:C133)</f>
        <v>1800000</v>
      </c>
      <c r="D131" s="49">
        <f>SUM(D132:D133)</f>
        <v>0</v>
      </c>
      <c r="E131" s="17">
        <f t="shared" si="1"/>
        <v>0</v>
      </c>
      <c r="F131" s="2"/>
      <c r="G131" s="14"/>
      <c r="H131" s="14"/>
      <c r="I131" s="14"/>
      <c r="J131" s="28"/>
      <c r="K131" s="29"/>
      <c r="L131" s="32"/>
      <c r="M131" s="14"/>
      <c r="N131" s="14"/>
    </row>
    <row r="132" spans="1:14" ht="36.75" customHeight="1">
      <c r="A132" s="24">
        <v>7004</v>
      </c>
      <c r="B132" s="51" t="s">
        <v>121</v>
      </c>
      <c r="C132" s="43">
        <v>1800000</v>
      </c>
      <c r="D132" s="50">
        <v>0</v>
      </c>
      <c r="E132" s="5">
        <f t="shared" si="1"/>
        <v>0</v>
      </c>
      <c r="F132" s="2"/>
      <c r="G132" s="14"/>
      <c r="H132" s="14"/>
      <c r="I132" s="14"/>
      <c r="J132" s="11"/>
      <c r="K132" s="12"/>
      <c r="L132" s="21"/>
      <c r="M132" s="14"/>
      <c r="N132" s="14"/>
    </row>
    <row r="133" spans="1:14" ht="18.75">
      <c r="A133" s="24">
        <v>7049</v>
      </c>
      <c r="B133" s="24" t="s">
        <v>122</v>
      </c>
      <c r="C133" s="43">
        <v>0</v>
      </c>
      <c r="D133" s="43">
        <v>0</v>
      </c>
      <c r="E133" s="5" t="e">
        <f t="shared" si="1"/>
        <v>#DIV/0!</v>
      </c>
      <c r="F133" s="74"/>
      <c r="G133" s="14"/>
      <c r="H133" s="14"/>
      <c r="I133" s="14"/>
      <c r="J133" s="28"/>
      <c r="K133" s="29"/>
      <c r="L133" s="32"/>
      <c r="M133" s="14"/>
      <c r="N133" s="14"/>
    </row>
    <row r="134" spans="1:14" ht="23.25">
      <c r="A134" s="15">
        <v>7750</v>
      </c>
      <c r="B134" s="15" t="s">
        <v>69</v>
      </c>
      <c r="C134" s="49">
        <f>SUM(C135:C141)</f>
        <v>226100000</v>
      </c>
      <c r="D134" s="49">
        <f>SUM(D135:D141)</f>
        <v>105800000</v>
      </c>
      <c r="E134" s="17">
        <f t="shared" si="1"/>
        <v>0.46793454223794784</v>
      </c>
      <c r="F134" s="2"/>
      <c r="G134" s="14"/>
      <c r="H134" s="14"/>
      <c r="I134" s="14"/>
      <c r="J134" s="11"/>
      <c r="K134" s="14"/>
      <c r="L134" s="14"/>
      <c r="M134" s="14"/>
      <c r="N134" s="14"/>
    </row>
    <row r="135" spans="1:14" ht="18.75">
      <c r="A135" s="24">
        <v>7799</v>
      </c>
      <c r="B135" s="80" t="s">
        <v>123</v>
      </c>
      <c r="C135" s="43">
        <v>20000000</v>
      </c>
      <c r="D135" s="81">
        <v>0</v>
      </c>
      <c r="E135" s="5">
        <f t="shared" si="1"/>
        <v>0</v>
      </c>
      <c r="F135" s="2"/>
      <c r="G135" s="14"/>
      <c r="H135" s="14"/>
      <c r="I135" s="14"/>
      <c r="J135" s="11"/>
      <c r="K135" s="14"/>
      <c r="L135" s="14"/>
      <c r="M135" s="14"/>
      <c r="N135" s="14"/>
    </row>
    <row r="136" spans="1:14" ht="18.75">
      <c r="A136" s="24">
        <v>7799</v>
      </c>
      <c r="B136" s="24" t="s">
        <v>124</v>
      </c>
      <c r="C136" s="43">
        <v>97500000</v>
      </c>
      <c r="D136" s="43">
        <v>97500000</v>
      </c>
      <c r="E136" s="5">
        <f t="shared" si="1"/>
        <v>1</v>
      </c>
      <c r="F136" s="2"/>
      <c r="G136" s="14"/>
      <c r="H136" s="14"/>
      <c r="I136" s="14"/>
      <c r="J136" s="14"/>
      <c r="K136" s="14"/>
      <c r="L136" s="14"/>
      <c r="M136" s="14"/>
      <c r="N136" s="14"/>
    </row>
    <row r="137" spans="1:14" ht="18.75">
      <c r="A137" s="24">
        <v>7799</v>
      </c>
      <c r="B137" s="24" t="s">
        <v>125</v>
      </c>
      <c r="C137" s="43">
        <v>45000000</v>
      </c>
      <c r="D137" s="43">
        <v>5000000</v>
      </c>
      <c r="E137" s="5">
        <f t="shared" si="1"/>
        <v>0.1111111111111111</v>
      </c>
      <c r="F137" s="2"/>
      <c r="G137" s="14"/>
      <c r="H137" s="14"/>
      <c r="I137" s="77"/>
      <c r="J137" s="14"/>
      <c r="K137" s="14"/>
      <c r="L137" s="14"/>
      <c r="M137" s="14"/>
      <c r="N137" s="14"/>
    </row>
    <row r="138" spans="1:14" ht="18.75">
      <c r="A138" s="24">
        <v>7799</v>
      </c>
      <c r="B138" s="24" t="s">
        <v>126</v>
      </c>
      <c r="C138" s="43">
        <v>13200000</v>
      </c>
      <c r="D138" s="43">
        <v>0</v>
      </c>
      <c r="E138" s="5">
        <f t="shared" si="1"/>
        <v>0</v>
      </c>
      <c r="F138" s="2"/>
      <c r="G138" s="14"/>
      <c r="H138" s="14"/>
      <c r="I138" s="14"/>
      <c r="J138" s="14"/>
      <c r="K138" s="14"/>
      <c r="L138" s="14"/>
      <c r="M138" s="14"/>
      <c r="N138" s="14"/>
    </row>
    <row r="139" spans="1:6" ht="18.75">
      <c r="A139" s="24">
        <v>7799</v>
      </c>
      <c r="B139" s="82" t="s">
        <v>127</v>
      </c>
      <c r="C139" s="43">
        <v>2400000</v>
      </c>
      <c r="D139" s="43">
        <v>500000</v>
      </c>
      <c r="E139" s="5">
        <f t="shared" si="1"/>
        <v>0.20833333333333334</v>
      </c>
      <c r="F139" s="2"/>
    </row>
    <row r="140" spans="1:14" ht="18.75">
      <c r="A140" s="24">
        <v>7766</v>
      </c>
      <c r="B140" s="24" t="s">
        <v>128</v>
      </c>
      <c r="C140" s="43">
        <v>18000000</v>
      </c>
      <c r="D140" s="43">
        <v>2800000</v>
      </c>
      <c r="E140" s="5">
        <f>(D140/C140)</f>
        <v>0.15555555555555556</v>
      </c>
      <c r="F140" s="2"/>
      <c r="G140" s="14"/>
      <c r="H140" s="14"/>
      <c r="I140" s="14"/>
      <c r="J140" s="14"/>
      <c r="K140" s="14"/>
      <c r="L140" s="14"/>
      <c r="M140" s="14"/>
      <c r="N140" s="14"/>
    </row>
    <row r="141" spans="1:6" ht="18.75">
      <c r="A141" s="83">
        <v>6758</v>
      </c>
      <c r="B141" s="82" t="s">
        <v>129</v>
      </c>
      <c r="C141" s="43">
        <v>30000000</v>
      </c>
      <c r="D141" s="43">
        <v>0</v>
      </c>
      <c r="E141" s="5">
        <f t="shared" si="1"/>
        <v>0</v>
      </c>
      <c r="F141" s="2"/>
    </row>
    <row r="142" spans="1:14" s="72" customFormat="1" ht="39">
      <c r="A142" s="68">
        <v>1.3</v>
      </c>
      <c r="B142" s="69" t="s">
        <v>130</v>
      </c>
      <c r="C142" s="70">
        <f>C143+C147+C154+C157+C160+C172+C152</f>
        <v>0</v>
      </c>
      <c r="D142" s="70">
        <f>D143+D147+D152+D157+D160</f>
        <v>0</v>
      </c>
      <c r="E142" s="70"/>
      <c r="F142" s="68"/>
      <c r="G142" s="71"/>
      <c r="H142" s="71"/>
      <c r="I142" s="71"/>
      <c r="J142" s="71"/>
      <c r="K142" s="71"/>
      <c r="L142" s="71"/>
      <c r="M142" s="71"/>
      <c r="N142" s="71"/>
    </row>
    <row r="143" spans="1:6" ht="56.25">
      <c r="A143" s="84">
        <v>9050</v>
      </c>
      <c r="B143" s="85" t="s">
        <v>131</v>
      </c>
      <c r="C143" s="49">
        <f>C173</f>
        <v>0</v>
      </c>
      <c r="D143" s="49">
        <f>D173</f>
        <v>0</v>
      </c>
      <c r="E143" s="17" t="e">
        <f t="shared" si="1"/>
        <v>#DIV/0!</v>
      </c>
      <c r="F143" s="2"/>
    </row>
    <row r="144" spans="1:6" ht="37.5" hidden="1">
      <c r="A144" s="2">
        <v>4</v>
      </c>
      <c r="B144" s="3" t="s">
        <v>132</v>
      </c>
      <c r="C144" s="2"/>
      <c r="D144" s="2"/>
      <c r="E144" s="86" t="e">
        <f t="shared" si="1"/>
        <v>#DIV/0!</v>
      </c>
      <c r="F144" s="2"/>
    </row>
    <row r="145" spans="1:6" ht="18.75" hidden="1">
      <c r="A145" s="2">
        <v>4.1</v>
      </c>
      <c r="B145" s="3" t="s">
        <v>24</v>
      </c>
      <c r="C145" s="2"/>
      <c r="D145" s="2"/>
      <c r="E145" s="86" t="e">
        <f t="shared" si="1"/>
        <v>#DIV/0!</v>
      </c>
      <c r="F145" s="2"/>
    </row>
    <row r="146" spans="1:6" ht="37.5" hidden="1">
      <c r="A146" s="2">
        <v>4.2</v>
      </c>
      <c r="B146" s="3" t="s">
        <v>26</v>
      </c>
      <c r="C146" s="2"/>
      <c r="D146" s="2"/>
      <c r="E146" s="86" t="e">
        <f t="shared" si="1"/>
        <v>#DIV/0!</v>
      </c>
      <c r="F146" s="2"/>
    </row>
    <row r="147" spans="1:6" ht="18.75" hidden="1">
      <c r="A147" s="2">
        <v>5</v>
      </c>
      <c r="B147" s="3" t="s">
        <v>133</v>
      </c>
      <c r="C147" s="2"/>
      <c r="D147" s="2"/>
      <c r="E147" s="86" t="e">
        <f t="shared" si="1"/>
        <v>#DIV/0!</v>
      </c>
      <c r="F147" s="2"/>
    </row>
    <row r="148" spans="1:6" ht="18.75" hidden="1">
      <c r="A148" s="2">
        <v>5.1</v>
      </c>
      <c r="B148" s="3" t="s">
        <v>24</v>
      </c>
      <c r="C148" s="2"/>
      <c r="D148" s="2"/>
      <c r="E148" s="86" t="e">
        <f t="shared" si="1"/>
        <v>#DIV/0!</v>
      </c>
      <c r="F148" s="2"/>
    </row>
    <row r="149" spans="1:6" ht="37.5" hidden="1">
      <c r="A149" s="2">
        <v>5.2</v>
      </c>
      <c r="B149" s="3" t="s">
        <v>26</v>
      </c>
      <c r="C149" s="2"/>
      <c r="D149" s="2"/>
      <c r="E149" s="86" t="e">
        <f t="shared" si="1"/>
        <v>#DIV/0!</v>
      </c>
      <c r="F149" s="2"/>
    </row>
    <row r="150" spans="1:6" ht="18.75" hidden="1">
      <c r="A150" s="2">
        <v>6</v>
      </c>
      <c r="B150" s="3" t="s">
        <v>134</v>
      </c>
      <c r="C150" s="2"/>
      <c r="D150" s="2"/>
      <c r="E150" s="86" t="e">
        <f t="shared" si="1"/>
        <v>#DIV/0!</v>
      </c>
      <c r="F150" s="2"/>
    </row>
    <row r="151" spans="1:6" ht="18.75" hidden="1">
      <c r="A151" s="2">
        <v>6.1</v>
      </c>
      <c r="B151" s="3" t="s">
        <v>24</v>
      </c>
      <c r="C151" s="2"/>
      <c r="D151" s="2"/>
      <c r="E151" s="86" t="e">
        <f t="shared" si="1"/>
        <v>#DIV/0!</v>
      </c>
      <c r="F151" s="2"/>
    </row>
    <row r="152" spans="1:6" ht="37.5" hidden="1">
      <c r="A152" s="2">
        <v>6.2</v>
      </c>
      <c r="B152" s="3" t="s">
        <v>26</v>
      </c>
      <c r="C152" s="2"/>
      <c r="D152" s="2"/>
      <c r="E152" s="86" t="e">
        <f t="shared" si="1"/>
        <v>#DIV/0!</v>
      </c>
      <c r="F152" s="2"/>
    </row>
    <row r="153" spans="1:6" ht="37.5" hidden="1">
      <c r="A153" s="2">
        <v>7</v>
      </c>
      <c r="B153" s="3" t="s">
        <v>135</v>
      </c>
      <c r="C153" s="2"/>
      <c r="D153" s="2"/>
      <c r="E153" s="86" t="e">
        <f t="shared" si="1"/>
        <v>#DIV/0!</v>
      </c>
      <c r="F153" s="2"/>
    </row>
    <row r="154" spans="1:6" ht="18.75" hidden="1">
      <c r="A154" s="2">
        <v>7.1</v>
      </c>
      <c r="B154" s="3" t="s">
        <v>24</v>
      </c>
      <c r="C154" s="2"/>
      <c r="D154" s="2"/>
      <c r="E154" s="86" t="e">
        <f t="shared" si="1"/>
        <v>#DIV/0!</v>
      </c>
      <c r="F154" s="2"/>
    </row>
    <row r="155" spans="1:6" ht="37.5" hidden="1">
      <c r="A155" s="2">
        <v>7.2</v>
      </c>
      <c r="B155" s="3" t="s">
        <v>26</v>
      </c>
      <c r="C155" s="2"/>
      <c r="D155" s="2"/>
      <c r="E155" s="86" t="e">
        <f t="shared" si="1"/>
        <v>#DIV/0!</v>
      </c>
      <c r="F155" s="2"/>
    </row>
    <row r="156" spans="1:6" ht="18.75" hidden="1">
      <c r="A156" s="2">
        <v>8</v>
      </c>
      <c r="B156" s="3" t="s">
        <v>136</v>
      </c>
      <c r="C156" s="2"/>
      <c r="D156" s="2"/>
      <c r="E156" s="86" t="e">
        <f t="shared" si="1"/>
        <v>#DIV/0!</v>
      </c>
      <c r="F156" s="2"/>
    </row>
    <row r="157" spans="1:6" ht="18.75" hidden="1">
      <c r="A157" s="2">
        <v>8.1</v>
      </c>
      <c r="B157" s="3" t="s">
        <v>24</v>
      </c>
      <c r="C157" s="2"/>
      <c r="D157" s="2"/>
      <c r="E157" s="86" t="e">
        <f t="shared" si="1"/>
        <v>#DIV/0!</v>
      </c>
      <c r="F157" s="2"/>
    </row>
    <row r="158" spans="1:6" ht="37.5" hidden="1">
      <c r="A158" s="2">
        <v>8.2</v>
      </c>
      <c r="B158" s="3" t="s">
        <v>26</v>
      </c>
      <c r="C158" s="2"/>
      <c r="D158" s="2"/>
      <c r="E158" s="86" t="e">
        <f t="shared" si="1"/>
        <v>#DIV/0!</v>
      </c>
      <c r="F158" s="2"/>
    </row>
    <row r="159" spans="1:6" ht="37.5" hidden="1">
      <c r="A159" s="2">
        <v>9</v>
      </c>
      <c r="B159" s="3" t="s">
        <v>137</v>
      </c>
      <c r="C159" s="2"/>
      <c r="D159" s="2"/>
      <c r="E159" s="86" t="e">
        <f t="shared" si="1"/>
        <v>#DIV/0!</v>
      </c>
      <c r="F159" s="2"/>
    </row>
    <row r="160" spans="1:6" ht="18.75" hidden="1">
      <c r="A160" s="2">
        <v>9.1</v>
      </c>
      <c r="B160" s="3" t="s">
        <v>24</v>
      </c>
      <c r="C160" s="2"/>
      <c r="D160" s="2"/>
      <c r="E160" s="86" t="e">
        <f t="shared" si="1"/>
        <v>#DIV/0!</v>
      </c>
      <c r="F160" s="2"/>
    </row>
    <row r="161" spans="1:6" ht="37.5" hidden="1">
      <c r="A161" s="2">
        <v>9.2</v>
      </c>
      <c r="B161" s="3" t="s">
        <v>26</v>
      </c>
      <c r="C161" s="2"/>
      <c r="D161" s="2"/>
      <c r="E161" s="86" t="e">
        <f t="shared" si="1"/>
        <v>#DIV/0!</v>
      </c>
      <c r="F161" s="2"/>
    </row>
    <row r="162" spans="1:6" ht="18.75" hidden="1">
      <c r="A162" s="2">
        <v>10</v>
      </c>
      <c r="B162" s="3" t="s">
        <v>138</v>
      </c>
      <c r="C162" s="2"/>
      <c r="D162" s="2"/>
      <c r="E162" s="86" t="e">
        <f t="shared" si="1"/>
        <v>#DIV/0!</v>
      </c>
      <c r="F162" s="2"/>
    </row>
    <row r="163" spans="1:6" ht="18.75" hidden="1">
      <c r="A163" s="2">
        <v>10.1</v>
      </c>
      <c r="B163" s="3" t="s">
        <v>24</v>
      </c>
      <c r="C163" s="2"/>
      <c r="D163" s="2"/>
      <c r="E163" s="86" t="e">
        <f t="shared" si="1"/>
        <v>#DIV/0!</v>
      </c>
      <c r="F163" s="2"/>
    </row>
    <row r="164" spans="1:6" ht="37.5" hidden="1">
      <c r="A164" s="2">
        <v>10.2</v>
      </c>
      <c r="B164" s="3" t="s">
        <v>26</v>
      </c>
      <c r="C164" s="2"/>
      <c r="D164" s="2"/>
      <c r="E164" s="86" t="e">
        <f t="shared" si="1"/>
        <v>#DIV/0!</v>
      </c>
      <c r="F164" s="2"/>
    </row>
    <row r="165" spans="1:6" ht="18.75" hidden="1">
      <c r="A165" s="2">
        <v>11</v>
      </c>
      <c r="B165" s="3" t="s">
        <v>139</v>
      </c>
      <c r="C165" s="2"/>
      <c r="D165" s="2"/>
      <c r="E165" s="86" t="e">
        <f t="shared" si="1"/>
        <v>#DIV/0!</v>
      </c>
      <c r="F165" s="2"/>
    </row>
    <row r="166" spans="1:6" ht="37.5" hidden="1">
      <c r="A166" s="2">
        <v>1</v>
      </c>
      <c r="B166" s="3" t="s">
        <v>140</v>
      </c>
      <c r="C166" s="2"/>
      <c r="D166" s="2"/>
      <c r="E166" s="86" t="e">
        <f t="shared" si="1"/>
        <v>#DIV/0!</v>
      </c>
      <c r="F166" s="2"/>
    </row>
    <row r="167" spans="1:6" ht="37.5" hidden="1">
      <c r="A167" s="2"/>
      <c r="B167" s="87" t="s">
        <v>141</v>
      </c>
      <c r="C167" s="2"/>
      <c r="D167" s="2"/>
      <c r="E167" s="86" t="e">
        <f t="shared" si="1"/>
        <v>#DIV/0!</v>
      </c>
      <c r="F167" s="2"/>
    </row>
    <row r="168" spans="1:6" ht="18.75" hidden="1">
      <c r="A168" s="2">
        <v>2</v>
      </c>
      <c r="B168" s="3" t="s">
        <v>139</v>
      </c>
      <c r="C168" s="2"/>
      <c r="D168" s="2"/>
      <c r="E168" s="86" t="e">
        <f t="shared" si="1"/>
        <v>#DIV/0!</v>
      </c>
      <c r="F168" s="2"/>
    </row>
    <row r="169" spans="1:14" ht="18.75">
      <c r="A169" s="65">
        <v>9099</v>
      </c>
      <c r="B169" s="24" t="s">
        <v>105</v>
      </c>
      <c r="C169" s="43">
        <v>150000000</v>
      </c>
      <c r="D169" s="43">
        <v>0</v>
      </c>
      <c r="E169" s="5">
        <v>0</v>
      </c>
      <c r="F169" s="27"/>
      <c r="G169" s="14"/>
      <c r="H169" s="14"/>
      <c r="I169" s="14"/>
      <c r="J169" s="14"/>
      <c r="K169" s="14"/>
      <c r="L169" s="14"/>
      <c r="M169" s="14"/>
      <c r="N169" s="14"/>
    </row>
    <row r="170" spans="1:14" ht="18.75">
      <c r="A170" s="65">
        <v>9099</v>
      </c>
      <c r="B170" s="24" t="s">
        <v>106</v>
      </c>
      <c r="C170" s="43">
        <v>460000000</v>
      </c>
      <c r="D170" s="43">
        <v>0</v>
      </c>
      <c r="E170" s="5">
        <v>0</v>
      </c>
      <c r="F170" s="27"/>
      <c r="G170" s="14"/>
      <c r="H170" s="14"/>
      <c r="I170" s="14"/>
      <c r="J170" s="14"/>
      <c r="K170" s="14"/>
      <c r="L170" s="14"/>
      <c r="M170" s="14"/>
      <c r="N170" s="14"/>
    </row>
    <row r="171" spans="1:14" ht="56.25" customHeight="1">
      <c r="A171" s="65">
        <v>9099</v>
      </c>
      <c r="B171" s="51" t="s">
        <v>107</v>
      </c>
      <c r="C171" s="43">
        <v>15000000</v>
      </c>
      <c r="D171" s="43">
        <v>0</v>
      </c>
      <c r="E171" s="5">
        <v>0</v>
      </c>
      <c r="F171" s="27"/>
      <c r="G171" s="14"/>
      <c r="H171" s="14"/>
      <c r="I171" s="14"/>
      <c r="J171" s="14"/>
      <c r="K171" s="14"/>
      <c r="L171" s="14"/>
      <c r="M171" s="14"/>
      <c r="N171" s="14"/>
    </row>
    <row r="172" spans="1:6" ht="37.5" hidden="1">
      <c r="A172" s="2"/>
      <c r="B172" s="87" t="s">
        <v>142</v>
      </c>
      <c r="C172" s="2"/>
      <c r="D172" s="2"/>
      <c r="E172" s="86" t="e">
        <f t="shared" si="1"/>
        <v>#DIV/0!</v>
      </c>
      <c r="F172" s="2"/>
    </row>
    <row r="173" spans="1:6" ht="18.75" hidden="1">
      <c r="A173" s="24">
        <v>9099</v>
      </c>
      <c r="B173" s="24" t="s">
        <v>106</v>
      </c>
      <c r="C173" s="43">
        <v>0</v>
      </c>
      <c r="D173" s="63">
        <v>0</v>
      </c>
      <c r="E173" s="5" t="e">
        <f t="shared" si="1"/>
        <v>#DIV/0!</v>
      </c>
      <c r="F173" s="2"/>
    </row>
    <row r="174" spans="1:14" s="72" customFormat="1" ht="39">
      <c r="A174" s="68">
        <v>1.4</v>
      </c>
      <c r="B174" s="69" t="s">
        <v>143</v>
      </c>
      <c r="C174" s="70">
        <f>D174</f>
        <v>0</v>
      </c>
      <c r="D174" s="70">
        <f>D175+D177</f>
        <v>0</v>
      </c>
      <c r="E174" s="70"/>
      <c r="F174" s="68"/>
      <c r="G174" s="71"/>
      <c r="H174" s="71"/>
      <c r="I174" s="71"/>
      <c r="J174" s="71"/>
      <c r="K174" s="71"/>
      <c r="L174" s="71"/>
      <c r="M174" s="71"/>
      <c r="N174" s="71"/>
    </row>
    <row r="175" spans="1:6" ht="23.25">
      <c r="A175" s="84">
        <v>6000</v>
      </c>
      <c r="B175" s="85" t="s">
        <v>34</v>
      </c>
      <c r="C175" s="49">
        <f>C207</f>
        <v>0</v>
      </c>
      <c r="D175" s="49">
        <f>D176</f>
        <v>0</v>
      </c>
      <c r="E175" s="17"/>
      <c r="F175" s="2"/>
    </row>
    <row r="176" spans="1:14" ht="18.75">
      <c r="A176" s="24">
        <v>6001</v>
      </c>
      <c r="B176" s="24" t="s">
        <v>35</v>
      </c>
      <c r="C176" s="25"/>
      <c r="D176" s="26">
        <v>0</v>
      </c>
      <c r="E176" s="5"/>
      <c r="F176" s="27"/>
      <c r="G176" s="28"/>
      <c r="H176" s="29"/>
      <c r="I176" s="30"/>
      <c r="J176" s="14"/>
      <c r="K176" s="14"/>
      <c r="L176" s="14"/>
      <c r="M176" s="14"/>
      <c r="N176" s="14"/>
    </row>
    <row r="177" spans="1:14" ht="18.75">
      <c r="A177" s="15">
        <v>6100</v>
      </c>
      <c r="B177" s="15" t="s">
        <v>39</v>
      </c>
      <c r="C177" s="35">
        <f>SUM(C180:C187)</f>
        <v>0</v>
      </c>
      <c r="D177" s="35">
        <f>SUM(D178:D179)</f>
        <v>0</v>
      </c>
      <c r="E177" s="17"/>
      <c r="F177" s="36"/>
      <c r="G177" s="11"/>
      <c r="H177" s="12"/>
      <c r="I177" s="32"/>
      <c r="J177" s="14"/>
      <c r="K177" s="14"/>
      <c r="L177" s="14"/>
      <c r="M177" s="14"/>
      <c r="N177" s="14"/>
    </row>
    <row r="178" spans="1:14" ht="18.75">
      <c r="A178" s="24">
        <v>6112</v>
      </c>
      <c r="B178" s="24" t="s">
        <v>41</v>
      </c>
      <c r="C178" s="25"/>
      <c r="D178" s="50">
        <v>0</v>
      </c>
      <c r="E178" s="5"/>
      <c r="F178" s="27"/>
      <c r="G178" s="28"/>
      <c r="H178" s="29"/>
      <c r="I178" s="32"/>
      <c r="J178" s="14"/>
      <c r="K178" s="14"/>
      <c r="L178" s="14"/>
      <c r="M178" s="14"/>
      <c r="N178" s="14"/>
    </row>
    <row r="179" spans="1:14" ht="18.75">
      <c r="A179" s="24">
        <v>6115</v>
      </c>
      <c r="B179" s="24" t="s">
        <v>46</v>
      </c>
      <c r="C179" s="25"/>
      <c r="D179" s="50">
        <v>0</v>
      </c>
      <c r="E179" s="5"/>
      <c r="F179" s="27"/>
      <c r="G179" s="28"/>
      <c r="H179" s="29"/>
      <c r="I179" s="32"/>
      <c r="J179" s="14"/>
      <c r="K179" s="14"/>
      <c r="L179" s="14"/>
      <c r="M179" s="14"/>
      <c r="N179" s="14"/>
    </row>
    <row r="180" spans="1:6" ht="18.75">
      <c r="A180" s="88"/>
      <c r="B180" s="46"/>
      <c r="C180" s="46"/>
      <c r="D180" s="46"/>
      <c r="E180" s="46"/>
      <c r="F180" s="46"/>
    </row>
    <row r="181" spans="1:6" ht="15.75" customHeight="1">
      <c r="A181" s="92"/>
      <c r="B181" s="46"/>
      <c r="C181" s="46"/>
      <c r="D181" s="93" t="s">
        <v>144</v>
      </c>
      <c r="E181" s="93"/>
      <c r="F181" s="93"/>
    </row>
    <row r="182" spans="1:6" ht="18.75">
      <c r="A182" s="92"/>
      <c r="B182" s="46"/>
      <c r="C182" s="46"/>
      <c r="D182" s="94" t="s">
        <v>145</v>
      </c>
      <c r="E182" s="94"/>
      <c r="F182" s="94"/>
    </row>
    <row r="186" spans="4:6" ht="18.75">
      <c r="D186" s="89" t="s">
        <v>146</v>
      </c>
      <c r="E186" s="90"/>
      <c r="F186" s="90"/>
    </row>
  </sheetData>
  <sheetProtection/>
  <mergeCells count="15">
    <mergeCell ref="A6:F6"/>
    <mergeCell ref="A1:F1"/>
    <mergeCell ref="A2:F2"/>
    <mergeCell ref="A3:F3"/>
    <mergeCell ref="A4:F4"/>
    <mergeCell ref="A5:F5"/>
    <mergeCell ref="D186:F186"/>
    <mergeCell ref="A7:A8"/>
    <mergeCell ref="B7:B8"/>
    <mergeCell ref="C7:C8"/>
    <mergeCell ref="D7:D8"/>
    <mergeCell ref="E7:F7"/>
    <mergeCell ref="A181:A182"/>
    <mergeCell ref="D181:F181"/>
    <mergeCell ref="D182:F1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cty dai thanh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hieu</dc:creator>
  <cp:keywords/>
  <dc:description/>
  <cp:lastModifiedBy>FPT</cp:lastModifiedBy>
  <dcterms:created xsi:type="dcterms:W3CDTF">2018-07-11T02:21:11Z</dcterms:created>
  <dcterms:modified xsi:type="dcterms:W3CDTF">2018-10-01T08:21:19Z</dcterms:modified>
  <cp:category/>
  <cp:version/>
  <cp:contentType/>
  <cp:contentStatus/>
</cp:coreProperties>
</file>