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Công khai dự toán 2016" sheetId="1" r:id="rId1"/>
    <sheet name="Cng khai quy 1" sheetId="2" r:id="rId2"/>
  </sheets>
  <definedNames/>
  <calcPr fullCalcOnLoad="1"/>
</workbook>
</file>

<file path=xl/sharedStrings.xml><?xml version="1.0" encoding="utf-8"?>
<sst xmlns="http://schemas.openxmlformats.org/spreadsheetml/2006/main" count="224" uniqueCount="171">
  <si>
    <t>Chỉ tiêu</t>
  </si>
  <si>
    <t>A</t>
  </si>
  <si>
    <t>TỔNG THU</t>
  </si>
  <si>
    <t>I</t>
  </si>
  <si>
    <t>II</t>
  </si>
  <si>
    <t>SỐ THU NỘP NSNN</t>
  </si>
  <si>
    <t>SỐ ĐƯỢC ĐỂ LẠI CHI THEO CHẾ ĐỘ</t>
  </si>
  <si>
    <t>B</t>
  </si>
  <si>
    <t>CỘNG HÒA XÃ HỘI CHỦ NGHĨA VIỆT NAM</t>
  </si>
  <si>
    <t>THÔNG BÁO</t>
  </si>
  <si>
    <t>CÔNG KHAI DỰ TOÁN CHI NGÂN SÁCH ĐƯỢC GIAO</t>
  </si>
  <si>
    <t>Ghi chú</t>
  </si>
  <si>
    <t>DỰ TOÁN CHI NGÂN SÁCH NHÀ NƯỚC</t>
  </si>
  <si>
    <t>I/ Kinh phí tự chủ</t>
  </si>
  <si>
    <t>Các khoản thanh toán cá nhân</t>
  </si>
  <si>
    <t>Chi về hàng hóa dịch vụ</t>
  </si>
  <si>
    <t>Các khoản chi khác</t>
  </si>
  <si>
    <t>II/ Kinh phí không tự chủ</t>
  </si>
  <si>
    <t>Độc lập - Tự do - Hạnh phúc</t>
  </si>
  <si>
    <t>Chi hỗ trợ vốn cho các doanh nghiệp,
 các quỹ và đầu tư vào tài sản</t>
  </si>
  <si>
    <t>Chi hỗ trợ vốn cho các doanh nghiệp, 
các quỹ và đầu tư vào tài sản</t>
  </si>
  <si>
    <r>
      <t xml:space="preserve">Tổng cộng </t>
    </r>
    <r>
      <rPr>
        <sz val="13"/>
        <rFont val="Times New Roman"/>
        <family val="1"/>
      </rPr>
      <t xml:space="preserve">
dự toán dược giao</t>
    </r>
  </si>
  <si>
    <t xml:space="preserve">           Thủ trưởng đơn vị</t>
  </si>
  <si>
    <t>NĂM 2017</t>
  </si>
  <si>
    <t>Ngày        tháng        năm 2017</t>
  </si>
  <si>
    <t>Số TT</t>
  </si>
  <si>
    <t>Nội dung</t>
  </si>
  <si>
    <t>Chi quản lý hành chính</t>
  </si>
  <si>
    <t>Kinh phí không thực hiện chế độ tự chủ</t>
  </si>
  <si>
    <t>Kinh phí nhiệm vụ không thường xuyên</t>
  </si>
  <si>
    <t>Chi sự nghiệp giáo dục, đào tạo,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</si>
  <si>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</si>
  <si>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</si>
  <si>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</si>
  <si>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</si>
  <si>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</si>
  <si>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</si>
  <si>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</si>
  <si>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</si>
  <si>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</si>
  <si>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</si>
  <si>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</si>
  <si>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Số thu phí, lệ phí</t>
  </si>
  <si>
    <t>Lệ phí</t>
  </si>
  <si>
    <t>Lệ phí A</t>
  </si>
  <si>
    <t>Lệ phí B</t>
  </si>
  <si>
    <t>Phí</t>
  </si>
  <si>
    <t>Phí A</t>
  </si>
  <si>
    <t>Phí B</t>
  </si>
  <si>
    <t>Chi từ nguồn thu phí được để lại</t>
  </si>
  <si>
    <t>a</t>
  </si>
  <si>
    <t>Kinh phí nhiệm vụ thường xuyên</t>
  </si>
  <si>
    <t>b</t>
  </si>
  <si>
    <t>Kinh phí thực hiện chế độ tự chủ</t>
  </si>
  <si>
    <t>Số phí, lệ phí nộp NSNN</t>
  </si>
  <si>
    <t>Dự toán chi ngân sách nhà nước</t>
  </si>
  <si>
    <t>Biểu số 3 - Ban hành kèm theo Thông tư số 61/2017/TT-BTC ngày 15 tháng 6 năm 2017 của Bộ Tài chính</t>
  </si>
  <si>
    <t>(Dùng cho đơn vị dự toán cấp trên và đơn vị dự toán sử dụng ngân sách nhà nước)</t>
  </si>
  <si>
    <t>Dự toán năm</t>
  </si>
  <si>
    <t>So sánh (%)</t>
  </si>
  <si>
    <t>Dự toán</t>
  </si>
  <si>
    <t>Cùng kỳ năm trước</t>
  </si>
  <si>
    <t>…………..</t>
  </si>
  <si>
    <t>Chi sự nghiệp…………..</t>
  </si>
  <si>
    <t>Thủ trưởng đơn vị</t>
  </si>
  <si>
    <t>Lương  ngạch bậc được duyệt</t>
  </si>
  <si>
    <t>Lương hợp đồng dài hạn</t>
  </si>
  <si>
    <t>Lương ngoài biên chế</t>
  </si>
  <si>
    <t>Lương hợp đồng</t>
  </si>
  <si>
    <t>Chức vụ</t>
  </si>
  <si>
    <t>Ưu đãi</t>
  </si>
  <si>
    <t xml:space="preserve">Phục cấp thâm niên </t>
  </si>
  <si>
    <t>Phụ cấp vượt  khung</t>
  </si>
  <si>
    <t>Tiền lương</t>
  </si>
  <si>
    <t>Phụ cấp lương</t>
  </si>
  <si>
    <t>Phúc lợi tập thể</t>
  </si>
  <si>
    <t xml:space="preserve">Phép </t>
  </si>
  <si>
    <t>Các khoản đóng góp</t>
  </si>
  <si>
    <t>Bảo hiểm xã hội</t>
  </si>
  <si>
    <t>Bảo hiểm y tế</t>
  </si>
  <si>
    <t>Kinh phí công đoàn</t>
  </si>
  <si>
    <t xml:space="preserve">Bảo hiểm thất nghiệp </t>
  </si>
  <si>
    <t>Chi thanh toán dịch vụ CC</t>
  </si>
  <si>
    <t>Vật tư văn phòng</t>
  </si>
  <si>
    <t>Văn phòng phẩm</t>
  </si>
  <si>
    <t>Mua sắm CCDC</t>
  </si>
  <si>
    <t xml:space="preserve">VTVP khác </t>
  </si>
  <si>
    <t>TT.T truyền. LL</t>
  </si>
  <si>
    <t>CP điện thoại</t>
  </si>
  <si>
    <t>Sách báo, Tạp chí TV</t>
  </si>
  <si>
    <t>Khoán điện thoại</t>
  </si>
  <si>
    <t>Hội nghị</t>
  </si>
  <si>
    <t>In, mua tài liệu</t>
  </si>
  <si>
    <t>Thuê mướn khác PV hội nghị</t>
  </si>
  <si>
    <t>CP khác</t>
  </si>
  <si>
    <t>Công tác phí</t>
  </si>
  <si>
    <t>Tiền vé máy bay tàu xe</t>
  </si>
  <si>
    <t>PC công tác phí</t>
  </si>
  <si>
    <t>Tiền thuê phòng ngủ</t>
  </si>
  <si>
    <t>Khoán công tác phí</t>
  </si>
  <si>
    <t>Chi khác</t>
  </si>
  <si>
    <t>Chi SCTX TSCĐ</t>
  </si>
  <si>
    <t>Nhà cửa</t>
  </si>
  <si>
    <t>Thiết bị tin học</t>
  </si>
  <si>
    <t xml:space="preserve">: Đường điện cấp thoát nước </t>
  </si>
  <si>
    <t>Các tài sản và công trình hạ tầng cơ sở khác</t>
  </si>
  <si>
    <t>Chi phí nghiệp vụ chuyên môn</t>
  </si>
  <si>
    <t>Mua phần mềm máy tính</t>
  </si>
  <si>
    <t>Chi nhiệp vụ chuyên môn</t>
  </si>
  <si>
    <t>Tiền tết</t>
  </si>
  <si>
    <t>HTCPHT</t>
  </si>
  <si>
    <t>Chi tiền 20/11</t>
  </si>
  <si>
    <t>Xa nhà</t>
  </si>
  <si>
    <t>6750</t>
  </si>
  <si>
    <t>Chi phí thuê mướn</t>
  </si>
  <si>
    <t>Phụ cấp khu vực</t>
  </si>
  <si>
    <t>Hướng dẫn tập sự</t>
  </si>
  <si>
    <t xml:space="preserve">Thuê mướn khác </t>
  </si>
  <si>
    <t>ĐV tính: đồng</t>
  </si>
  <si>
    <t>Phụ cấp độc hại</t>
  </si>
  <si>
    <t>Phụ cấp thu hút</t>
  </si>
  <si>
    <t>Đơn vị: Trường tiểu học Vĩnh Hòa A</t>
  </si>
  <si>
    <t xml:space="preserve">         Nguyễn Thị Hòa</t>
  </si>
  <si>
    <t>Đơn vị: Trường THCS Bùi Thị Xuân</t>
  </si>
  <si>
    <t>Các khoản thanh toán cho 
cá nhân</t>
  </si>
  <si>
    <t xml:space="preserve">Trách nhiệm, </t>
  </si>
  <si>
    <t>Tiền tài liệu học chuyên môn, nghiệp vụ</t>
  </si>
  <si>
    <t>Chi tuyên truyền, giáo dục pháp
 luật trong cơ quan</t>
  </si>
  <si>
    <t>Thuê phương tiện vận chuyển</t>
  </si>
  <si>
    <t>Các khoản thanh toán cho giáo 
viên làm công tác phổ cập</t>
  </si>
  <si>
    <t>Chi theo Quyết định 26</t>
  </si>
  <si>
    <t>Chi trợ cấp TT tổ HC</t>
  </si>
  <si>
    <t>Phụ cấp bảo vệ, phục vụ</t>
  </si>
  <si>
    <t>Kinh phí sinh hoạt hè</t>
  </si>
  <si>
    <t>Trợ cấp lần đầu</t>
  </si>
  <si>
    <t>Khuyến khích tự đào tạo</t>
  </si>
  <si>
    <t>Cấp bù học phí</t>
  </si>
  <si>
    <t xml:space="preserve"> Chi mua sắm tài sản dùng trong
 chuyên môn</t>
  </si>
  <si>
    <t>May màn, rèm cửa</t>
  </si>
  <si>
    <t>Thay bàn ghế</t>
  </si>
  <si>
    <t>Đặng Thị Diệu Hạnh</t>
  </si>
  <si>
    <t>Mua, đầu tư tài sản vô hình</t>
  </si>
  <si>
    <t>6550</t>
  </si>
  <si>
    <t>Kinh phí thực hiện cải cách tiền lương</t>
  </si>
  <si>
    <t>Chương: 622</t>
  </si>
  <si>
    <t>Ước thực hiện quý IV/2017</t>
  </si>
  <si>
    <t>Tiền điện</t>
  </si>
  <si>
    <t>Tiền nước</t>
  </si>
  <si>
    <t>Tiền nhiên liệu</t>
  </si>
  <si>
    <t>Tiền VSMT</t>
  </si>
  <si>
    <t>Phim ảnh, ấn phẩm truyền thông,sách báo tạp chí</t>
  </si>
  <si>
    <t>In mua tài liệu</t>
  </si>
  <si>
    <t>Chi tiền nước</t>
  </si>
  <si>
    <t>Tài sản và thiết bị văn phòng</t>
  </si>
  <si>
    <t>Chi mua hàng hóa, vật tư chuyên môn</t>
  </si>
  <si>
    <t xml:space="preserve">Chi mua hàng hóa, vật tư </t>
  </si>
  <si>
    <t>Đồng phục trang phục bảo hộ 
lao động</t>
  </si>
  <si>
    <t>Chi đi bồi dưỡng tiếng anh</t>
  </si>
  <si>
    <t xml:space="preserve">Chi các hoạt động phong trào 
của học sinh </t>
  </si>
  <si>
    <t>Chi khen thưởng học sinh</t>
  </si>
  <si>
    <t>Chi khen thưởng giáo viên</t>
  </si>
  <si>
    <t>Phụ cấp làm đêm, làm thêm giờ</t>
  </si>
  <si>
    <t>Đi học CMNV</t>
  </si>
  <si>
    <t>Chi đồng phục, trang phục bảo
 hộ lao động</t>
  </si>
  <si>
    <t>Mua sắm tài sản dùng cho công tác chuyên môn</t>
  </si>
  <si>
    <t>Maáy chiếu, laptop phục vụ học sinh</t>
  </si>
  <si>
    <t>Bàn ghế, tủ đựng hồ sơ, tủ đựng đồ 
dùng dạy học, bàn ghế hội trường, 
bàn ghế phòng nghe nhìn</t>
  </si>
  <si>
    <t>Kinh phí không thực hiện chế độ tự chủ tự chịu trách nhiệm</t>
  </si>
  <si>
    <t>Ngày 15 tháng 04 năm 2018</t>
  </si>
  <si>
    <t>Thuê bao kênh vệ tinh, thuê bao cáp truyền hình, cước phí internet, thuê đường truyền mạng</t>
  </si>
  <si>
    <t>ĐÁNH GIÁ THỰC HIỆN DỰ TOÁN THU- CHI NGÂN SÁCH 
QUÝ I/2018</t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</si>
</sst>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đ_-;\-* #,##0.00\ _đ_-;_-* &quot;-&quot;??\ _đ_-;_-@_-"/>
    <numFmt numFmtId="179" formatCode="_-* #,##0\ _đ_-;\-* #,##0\ _đ_-;_-* &quot;-&quot;??\ _đ_-;_-@_-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_-* #,##0.0\ _đ_-;\-* #,##0.0\ _đ_-;_-* &quot;-&quot;??\ _đ_-;_-@_-"/>
    <numFmt numFmtId="194" formatCode="_-* #,##0\ _₫_-;\-* #,##0\ _₫_-;_-* &quot;-&quot;??\ _₫_-;_-@_-"/>
    <numFmt numFmtId="195" formatCode="dd/mm/\ yyyy"/>
    <numFmt numFmtId="196" formatCode="[$-409]h:mm:ss\ AM/PM"/>
  </numFmts>
  <fonts count="61">
    <font>
      <sz val="12"/>
      <name val="Times New Roman"/>
      <family val="0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.75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u val="singleAccounting"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9"/>
      <color indexed="8"/>
      <name val="Arial Narrow"/>
      <family val="2"/>
    </font>
    <font>
      <b/>
      <u val="single"/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10"/>
      <name val="Times New Roman"/>
      <family val="1"/>
    </font>
    <font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sz val="14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dotted">
        <color indexed="8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3" fontId="4" fillId="0" borderId="0" xfId="41" applyNumberFormat="1" applyFont="1" applyAlignment="1">
      <alignment/>
    </xf>
    <xf numFmtId="173" fontId="5" fillId="0" borderId="10" xfId="41" applyNumberFormat="1" applyFont="1" applyBorder="1" applyAlignment="1">
      <alignment horizontal="center" vertical="center" wrapText="1"/>
    </xf>
    <xf numFmtId="173" fontId="4" fillId="0" borderId="10" xfId="41" applyNumberFormat="1" applyFont="1" applyBorder="1" applyAlignment="1">
      <alignment/>
    </xf>
    <xf numFmtId="173" fontId="5" fillId="0" borderId="10" xfId="41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173" fontId="7" fillId="0" borderId="10" xfId="41" applyNumberFormat="1" applyFont="1" applyBorder="1" applyAlignment="1">
      <alignment/>
    </xf>
    <xf numFmtId="0" fontId="7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0" fillId="3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92" fontId="10" fillId="32" borderId="10" xfId="58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 applyProtection="1">
      <alignment vertical="center" wrapText="1" shrinkToFit="1"/>
      <protection locked="0"/>
    </xf>
    <xf numFmtId="179" fontId="3" fillId="32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179" fontId="15" fillId="0" borderId="10" xfId="41" applyNumberFormat="1" applyFont="1" applyBorder="1" applyAlignment="1">
      <alignment/>
    </xf>
    <xf numFmtId="0" fontId="7" fillId="0" borderId="10" xfId="0" applyFont="1" applyBorder="1" applyAlignment="1">
      <alignment/>
    </xf>
    <xf numFmtId="179" fontId="7" fillId="0" borderId="10" xfId="41" applyNumberFormat="1" applyFont="1" applyBorder="1" applyAlignment="1">
      <alignment/>
    </xf>
    <xf numFmtId="0" fontId="16" fillId="0" borderId="10" xfId="0" applyFont="1" applyBorder="1" applyAlignment="1">
      <alignment/>
    </xf>
    <xf numFmtId="173" fontId="17" fillId="32" borderId="10" xfId="41" applyNumberFormat="1" applyFont="1" applyFill="1" applyBorder="1" applyAlignment="1">
      <alignment vertical="center" wrapText="1"/>
    </xf>
    <xf numFmtId="173" fontId="7" fillId="32" borderId="10" xfId="41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73" fontId="17" fillId="32" borderId="10" xfId="41" applyNumberFormat="1" applyFont="1" applyFill="1" applyBorder="1" applyAlignment="1">
      <alignment horizontal="center" vertical="center" wrapText="1"/>
    </xf>
    <xf numFmtId="0" fontId="18" fillId="33" borderId="11" xfId="55" applyFont="1" applyFill="1" applyBorder="1" applyAlignment="1" applyProtection="1">
      <alignment vertical="center" wrapText="1" shrinkToFit="1"/>
      <protection locked="0"/>
    </xf>
    <xf numFmtId="0" fontId="18" fillId="33" borderId="13" xfId="55" applyFont="1" applyFill="1" applyBorder="1" applyAlignment="1" applyProtection="1">
      <alignment vertical="center" wrapText="1" shrinkToFit="1"/>
      <protection locked="0"/>
    </xf>
    <xf numFmtId="0" fontId="15" fillId="0" borderId="10" xfId="0" applyFont="1" applyBorder="1" applyAlignment="1">
      <alignment/>
    </xf>
    <xf numFmtId="0" fontId="18" fillId="33" borderId="14" xfId="55" applyFont="1" applyFill="1" applyBorder="1" applyAlignment="1" applyProtection="1">
      <alignment vertical="center" wrapText="1" shrinkToFit="1"/>
      <protection locked="0"/>
    </xf>
    <xf numFmtId="0" fontId="18" fillId="33" borderId="15" xfId="55" applyFont="1" applyFill="1" applyBorder="1" applyAlignment="1" applyProtection="1">
      <alignment horizontal="left" vertical="center" wrapText="1" shrinkToFit="1"/>
      <protection locked="0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quotePrefix="1">
      <alignment/>
    </xf>
    <xf numFmtId="0" fontId="18" fillId="33" borderId="16" xfId="0" applyFont="1" applyFill="1" applyBorder="1" applyAlignment="1" applyProtection="1">
      <alignment horizontal="left" vertical="center" wrapText="1" shrinkToFit="1"/>
      <protection locked="0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18" fillId="33" borderId="19" xfId="0" applyNumberFormat="1" applyFont="1" applyFill="1" applyBorder="1" applyAlignment="1" applyProtection="1">
      <alignment vertical="center" wrapText="1" shrinkToFit="1"/>
      <protection locked="0"/>
    </xf>
    <xf numFmtId="3" fontId="18" fillId="33" borderId="20" xfId="0" applyNumberFormat="1" applyFont="1" applyFill="1" applyBorder="1" applyAlignment="1" applyProtection="1">
      <alignment vertical="center" wrapText="1" shrinkToFit="1"/>
      <protection locked="0"/>
    </xf>
    <xf numFmtId="192" fontId="7" fillId="32" borderId="10" xfId="58" applyNumberFormat="1" applyFont="1" applyFill="1" applyBorder="1" applyAlignment="1">
      <alignment horizontal="center" vertical="center" wrapText="1"/>
    </xf>
    <xf numFmtId="10" fontId="7" fillId="32" borderId="10" xfId="58" applyNumberFormat="1" applyFont="1" applyFill="1" applyBorder="1" applyAlignment="1">
      <alignment horizontal="center" vertical="center" wrapText="1"/>
    </xf>
    <xf numFmtId="179" fontId="2" fillId="0" borderId="10" xfId="41" applyNumberFormat="1" applyFont="1" applyBorder="1" applyAlignment="1">
      <alignment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vertical="center" wrapText="1"/>
    </xf>
    <xf numFmtId="173" fontId="19" fillId="32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192" fontId="3" fillId="32" borderId="10" xfId="58" applyNumberFormat="1" applyFont="1" applyFill="1" applyBorder="1" applyAlignment="1">
      <alignment horizontal="center" vertical="center" wrapText="1"/>
    </xf>
    <xf numFmtId="192" fontId="15" fillId="32" borderId="10" xfId="58" applyNumberFormat="1" applyFont="1" applyFill="1" applyBorder="1" applyAlignment="1">
      <alignment horizontal="center" vertical="center" wrapText="1"/>
    </xf>
    <xf numFmtId="10" fontId="2" fillId="0" borderId="10" xfId="58" applyNumberFormat="1" applyFont="1" applyBorder="1" applyAlignment="1">
      <alignment/>
    </xf>
    <xf numFmtId="192" fontId="2" fillId="0" borderId="10" xfId="58" applyNumberFormat="1" applyFont="1" applyBorder="1" applyAlignment="1">
      <alignment/>
    </xf>
    <xf numFmtId="173" fontId="7" fillId="32" borderId="10" xfId="41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179" fontId="9" fillId="0" borderId="0" xfId="0" applyNumberFormat="1" applyFont="1" applyBorder="1" applyAlignment="1">
      <alignment/>
    </xf>
    <xf numFmtId="0" fontId="13" fillId="33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3" fontId="21" fillId="33" borderId="0" xfId="0" applyNumberFormat="1" applyFont="1" applyFill="1" applyBorder="1" applyAlignment="1" applyProtection="1">
      <alignment vertical="center" wrapText="1" shrinkToFit="1"/>
      <protection locked="0"/>
    </xf>
    <xf numFmtId="0" fontId="22" fillId="33" borderId="0" xfId="0" applyFont="1" applyFill="1" applyBorder="1" applyAlignment="1" applyProtection="1">
      <alignment horizontal="center" vertical="center" wrapText="1" shrinkToFit="1"/>
      <protection locked="0"/>
    </xf>
    <xf numFmtId="0" fontId="13" fillId="33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Border="1" applyAlignment="1">
      <alignment/>
    </xf>
    <xf numFmtId="3" fontId="11" fillId="33" borderId="0" xfId="0" applyNumberFormat="1" applyFont="1" applyFill="1" applyBorder="1" applyAlignment="1" applyProtection="1">
      <alignment vertical="center" wrapText="1" shrinkToFit="1"/>
      <protection locked="0"/>
    </xf>
    <xf numFmtId="0" fontId="14" fillId="33" borderId="0" xfId="0" applyFont="1" applyFill="1" applyBorder="1" applyAlignment="1" applyProtection="1">
      <alignment horizontal="center" vertical="center" wrapText="1" shrinkToFit="1"/>
      <protection locked="0"/>
    </xf>
    <xf numFmtId="0" fontId="22" fillId="33" borderId="0" xfId="0" applyFont="1" applyFill="1" applyBorder="1" applyAlignment="1" applyProtection="1">
      <alignment horizontal="left" vertical="center" wrapText="1" shrinkToFit="1"/>
      <protection locked="0"/>
    </xf>
    <xf numFmtId="0" fontId="14" fillId="33" borderId="0" xfId="0" applyFont="1" applyFill="1" applyBorder="1" applyAlignment="1" applyProtection="1">
      <alignment horizontal="left" vertical="center" wrapText="1" shrinkToFit="1"/>
      <protection locked="0"/>
    </xf>
    <xf numFmtId="0" fontId="20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9" fontId="7" fillId="32" borderId="10" xfId="0" applyNumberFormat="1" applyFont="1" applyFill="1" applyBorder="1" applyAlignment="1">
      <alignment horizontal="center" vertical="center" wrapText="1"/>
    </xf>
    <xf numFmtId="3" fontId="59" fillId="33" borderId="22" xfId="0" applyNumberFormat="1" applyFont="1" applyFill="1" applyBorder="1" applyAlignment="1" applyProtection="1">
      <alignment vertical="center" wrapText="1" shrinkToFit="1"/>
      <protection locked="0"/>
    </xf>
    <xf numFmtId="3" fontId="59" fillId="33" borderId="19" xfId="0" applyNumberFormat="1" applyFont="1" applyFill="1" applyBorder="1" applyAlignment="1" applyProtection="1">
      <alignment vertical="center" wrapText="1" shrinkToFit="1"/>
      <protection locked="0"/>
    </xf>
    <xf numFmtId="173" fontId="59" fillId="32" borderId="10" xfId="41" applyNumberFormat="1" applyFont="1" applyFill="1" applyBorder="1" applyAlignment="1">
      <alignment horizontal="center" vertical="center" wrapText="1"/>
    </xf>
    <xf numFmtId="0" fontId="18" fillId="33" borderId="12" xfId="55" applyFont="1" applyFill="1" applyBorder="1" applyAlignment="1" applyProtection="1">
      <alignment vertical="center" wrapText="1" shrinkToFit="1"/>
      <protection locked="0"/>
    </xf>
    <xf numFmtId="0" fontId="7" fillId="0" borderId="10" xfId="0" applyFont="1" applyBorder="1" applyAlignment="1">
      <alignment wrapText="1"/>
    </xf>
    <xf numFmtId="0" fontId="15" fillId="0" borderId="0" xfId="0" applyFont="1" applyAlignment="1">
      <alignment horizontal="left" wrapText="1"/>
    </xf>
    <xf numFmtId="0" fontId="15" fillId="0" borderId="10" xfId="0" applyFont="1" applyBorder="1" applyAlignment="1">
      <alignment wrapText="1"/>
    </xf>
    <xf numFmtId="3" fontId="7" fillId="33" borderId="23" xfId="0" applyNumberFormat="1" applyFont="1" applyFill="1" applyBorder="1" applyAlignment="1" applyProtection="1">
      <alignment vertical="center" wrapText="1" shrinkToFit="1"/>
      <protection locked="0"/>
    </xf>
    <xf numFmtId="3" fontId="7" fillId="33" borderId="22" xfId="0" applyNumberFormat="1" applyFont="1" applyFill="1" applyBorder="1" applyAlignment="1" applyProtection="1">
      <alignment vertical="center" wrapText="1" shrinkToFit="1"/>
      <protection locked="0"/>
    </xf>
    <xf numFmtId="3" fontId="7" fillId="33" borderId="19" xfId="0" applyNumberFormat="1" applyFont="1" applyFill="1" applyBorder="1" applyAlignment="1" applyProtection="1">
      <alignment vertical="center" wrapText="1" shrinkToFit="1"/>
      <protection locked="0"/>
    </xf>
    <xf numFmtId="3" fontId="59" fillId="33" borderId="10" xfId="0" applyNumberFormat="1" applyFont="1" applyFill="1" applyBorder="1" applyAlignment="1" applyProtection="1">
      <alignment vertical="center" wrapText="1" shrinkToFit="1"/>
      <protection locked="0"/>
    </xf>
    <xf numFmtId="3" fontId="18" fillId="33" borderId="10" xfId="0" applyNumberFormat="1" applyFont="1" applyFill="1" applyBorder="1" applyAlignment="1" applyProtection="1">
      <alignment vertical="center" wrapText="1" shrinkToFit="1"/>
      <protection locked="0"/>
    </xf>
    <xf numFmtId="3" fontId="7" fillId="33" borderId="10" xfId="0" applyNumberFormat="1" applyFont="1" applyFill="1" applyBorder="1" applyAlignment="1" applyProtection="1">
      <alignment vertical="center" wrapText="1" shrinkToFit="1"/>
      <protection locked="0"/>
    </xf>
    <xf numFmtId="3" fontId="0" fillId="0" borderId="0" xfId="0" applyNumberFormat="1" applyBorder="1" applyAlignment="1">
      <alignment/>
    </xf>
    <xf numFmtId="173" fontId="7" fillId="33" borderId="10" xfId="41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73" fontId="7" fillId="33" borderId="10" xfId="41" applyNumberFormat="1" applyFont="1" applyFill="1" applyBorder="1" applyAlignment="1" applyProtection="1">
      <alignment vertical="center" wrapText="1" shrinkToFit="1"/>
      <protection locked="0"/>
    </xf>
    <xf numFmtId="3" fontId="60" fillId="33" borderId="10" xfId="0" applyNumberFormat="1" applyFont="1" applyFill="1" applyBorder="1" applyAlignment="1" applyProtection="1">
      <alignment vertical="center" wrapText="1" shrinkToFit="1"/>
      <protection locked="0"/>
    </xf>
    <xf numFmtId="179" fontId="0" fillId="0" borderId="0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3" fontId="7" fillId="33" borderId="20" xfId="0" applyNumberFormat="1" applyFont="1" applyFill="1" applyBorder="1" applyAlignment="1" applyProtection="1">
      <alignment vertical="center" wrapText="1" shrinkToFit="1"/>
      <protection locked="0"/>
    </xf>
    <xf numFmtId="173" fontId="4" fillId="0" borderId="0" xfId="4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G26" sqref="G26"/>
    </sheetView>
  </sheetViews>
  <sheetFormatPr defaultColWidth="9.00390625" defaultRowHeight="15.75"/>
  <cols>
    <col min="1" max="1" width="4.875" style="2" customWidth="1"/>
    <col min="2" max="2" width="40.00390625" style="2" customWidth="1"/>
    <col min="3" max="3" width="19.50390625" style="7" customWidth="1"/>
    <col min="4" max="4" width="18.25390625" style="2" customWidth="1"/>
    <col min="5" max="16384" width="9.00390625" style="2" customWidth="1"/>
  </cols>
  <sheetData>
    <row r="1" spans="1:4" ht="16.5">
      <c r="A1" s="100" t="s">
        <v>8</v>
      </c>
      <c r="B1" s="100"/>
      <c r="C1" s="100"/>
      <c r="D1" s="100"/>
    </row>
    <row r="2" spans="1:4" ht="16.5">
      <c r="A2" s="101" t="s">
        <v>18</v>
      </c>
      <c r="B2" s="101"/>
      <c r="C2" s="101"/>
      <c r="D2" s="101"/>
    </row>
    <row r="4" ht="16.5">
      <c r="A4" s="3" t="s">
        <v>121</v>
      </c>
    </row>
    <row r="6" spans="1:4" ht="16.5">
      <c r="A6" s="100" t="s">
        <v>9</v>
      </c>
      <c r="B6" s="100"/>
      <c r="C6" s="100"/>
      <c r="D6" s="100"/>
    </row>
    <row r="7" spans="1:4" ht="16.5">
      <c r="A7" s="100" t="s">
        <v>10</v>
      </c>
      <c r="B7" s="100"/>
      <c r="C7" s="100"/>
      <c r="D7" s="100"/>
    </row>
    <row r="8" spans="1:4" ht="16.5">
      <c r="A8" s="100" t="s">
        <v>23</v>
      </c>
      <c r="B8" s="100"/>
      <c r="C8" s="100"/>
      <c r="D8" s="100"/>
    </row>
    <row r="10" spans="1:4" ht="33">
      <c r="A10" s="4"/>
      <c r="B10" s="4" t="s">
        <v>0</v>
      </c>
      <c r="C10" s="8" t="s">
        <v>21</v>
      </c>
      <c r="D10" s="4" t="s">
        <v>11</v>
      </c>
    </row>
    <row r="11" spans="1:4" ht="16.5">
      <c r="A11" s="4" t="s">
        <v>1</v>
      </c>
      <c r="B11" s="5" t="s">
        <v>2</v>
      </c>
      <c r="C11" s="9"/>
      <c r="D11" s="4"/>
    </row>
    <row r="12" spans="1:4" ht="16.5">
      <c r="A12" s="4" t="s">
        <v>3</v>
      </c>
      <c r="B12" s="4" t="s">
        <v>2</v>
      </c>
      <c r="C12" s="9"/>
      <c r="D12" s="4"/>
    </row>
    <row r="13" spans="1:4" ht="16.5">
      <c r="A13" s="4" t="s">
        <v>4</v>
      </c>
      <c r="B13" s="4" t="s">
        <v>5</v>
      </c>
      <c r="C13" s="9"/>
      <c r="D13" s="4"/>
    </row>
    <row r="14" spans="1:4" ht="16.5">
      <c r="A14" s="4" t="s">
        <v>4</v>
      </c>
      <c r="B14" s="4" t="s">
        <v>6</v>
      </c>
      <c r="C14" s="9"/>
      <c r="D14" s="4"/>
    </row>
    <row r="15" spans="1:4" ht="16.5">
      <c r="A15" s="4" t="s">
        <v>7</v>
      </c>
      <c r="B15" s="5" t="s">
        <v>12</v>
      </c>
      <c r="C15" s="10"/>
      <c r="D15" s="4"/>
    </row>
    <row r="16" spans="1:4" ht="16.5">
      <c r="A16" s="4"/>
      <c r="B16" s="6" t="s">
        <v>13</v>
      </c>
      <c r="C16" s="10"/>
      <c r="D16" s="4"/>
    </row>
    <row r="17" spans="1:4" ht="18.75">
      <c r="A17" s="4"/>
      <c r="B17" s="4" t="s">
        <v>14</v>
      </c>
      <c r="C17" s="12"/>
      <c r="D17" s="4"/>
    </row>
    <row r="18" spans="1:4" ht="16.5">
      <c r="A18" s="4"/>
      <c r="B18" s="4" t="s">
        <v>15</v>
      </c>
      <c r="C18" s="9"/>
      <c r="D18" s="4"/>
    </row>
    <row r="19" spans="1:4" ht="33">
      <c r="A19" s="4"/>
      <c r="B19" s="11" t="s">
        <v>19</v>
      </c>
      <c r="C19" s="9"/>
      <c r="D19" s="4"/>
    </row>
    <row r="20" spans="1:4" ht="16.5">
      <c r="A20" s="4"/>
      <c r="B20" s="4" t="s">
        <v>16</v>
      </c>
      <c r="C20" s="9"/>
      <c r="D20" s="4"/>
    </row>
    <row r="21" spans="1:4" ht="16.5">
      <c r="A21" s="4"/>
      <c r="B21" s="6" t="s">
        <v>17</v>
      </c>
      <c r="C21" s="10"/>
      <c r="D21" s="4"/>
    </row>
    <row r="22" spans="1:4" ht="16.5">
      <c r="A22" s="4"/>
      <c r="B22" s="4" t="s">
        <v>14</v>
      </c>
      <c r="C22" s="9"/>
      <c r="D22" s="4"/>
    </row>
    <row r="23" spans="1:4" ht="16.5">
      <c r="A23" s="4"/>
      <c r="B23" s="4" t="s">
        <v>15</v>
      </c>
      <c r="C23" s="9"/>
      <c r="D23" s="4"/>
    </row>
    <row r="24" spans="1:4" ht="33">
      <c r="A24" s="4"/>
      <c r="B24" s="11" t="s">
        <v>20</v>
      </c>
      <c r="C24" s="9"/>
      <c r="D24" s="4"/>
    </row>
    <row r="25" spans="1:4" ht="16.5">
      <c r="A25" s="4"/>
      <c r="B25" s="4" t="s">
        <v>16</v>
      </c>
      <c r="C25" s="9"/>
      <c r="D25" s="4"/>
    </row>
    <row r="27" spans="3:4" ht="16.5">
      <c r="C27" s="99" t="s">
        <v>24</v>
      </c>
      <c r="D27" s="99"/>
    </row>
    <row r="28" spans="3:4" ht="16.5">
      <c r="C28" s="99" t="s">
        <v>22</v>
      </c>
      <c r="D28" s="99"/>
    </row>
    <row r="33" spans="3:4" ht="16.5">
      <c r="C33" s="99" t="s">
        <v>122</v>
      </c>
      <c r="D33" s="99"/>
    </row>
  </sheetData>
  <sheetProtection/>
  <mergeCells count="8">
    <mergeCell ref="C33:D33"/>
    <mergeCell ref="A8:D8"/>
    <mergeCell ref="A1:D1"/>
    <mergeCell ref="A2:D2"/>
    <mergeCell ref="A6:D6"/>
    <mergeCell ref="A7:D7"/>
    <mergeCell ref="C28:D28"/>
    <mergeCell ref="C27:D27"/>
  </mergeCells>
  <printOptions/>
  <pageMargins left="0.75" right="0.5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N184"/>
  <sheetViews>
    <sheetView tabSelected="1" zoomScalePageLayoutView="0" workbookViewId="0" topLeftCell="A135">
      <selection activeCell="H6" sqref="H6"/>
    </sheetView>
  </sheetViews>
  <sheetFormatPr defaultColWidth="9.00390625" defaultRowHeight="15.75"/>
  <cols>
    <col min="1" max="1" width="6.375" style="0" customWidth="1"/>
    <col min="2" max="2" width="32.25390625" style="0" customWidth="1"/>
    <col min="3" max="3" width="18.75390625" style="0" customWidth="1"/>
    <col min="4" max="4" width="18.375" style="0" customWidth="1"/>
    <col min="5" max="5" width="11.50390625" style="0" bestFit="1" customWidth="1"/>
    <col min="6" max="6" width="7.75390625" style="0" customWidth="1"/>
    <col min="9" max="9" width="17.125" style="0" customWidth="1"/>
    <col min="12" max="12" width="19.375" style="0" customWidth="1"/>
  </cols>
  <sheetData>
    <row r="1" spans="1:6" ht="15.75">
      <c r="A1" s="108" t="s">
        <v>56</v>
      </c>
      <c r="B1" s="108"/>
      <c r="C1" s="108"/>
      <c r="D1" s="108"/>
      <c r="E1" s="108"/>
      <c r="F1" s="108"/>
    </row>
    <row r="2" spans="1:6" ht="18.75">
      <c r="A2" s="109" t="s">
        <v>123</v>
      </c>
      <c r="B2" s="109"/>
      <c r="C2" s="109"/>
      <c r="D2" s="109"/>
      <c r="E2" s="109"/>
      <c r="F2" s="109"/>
    </row>
    <row r="3" spans="1:6" ht="18.75">
      <c r="A3" s="109" t="s">
        <v>144</v>
      </c>
      <c r="B3" s="109"/>
      <c r="C3" s="109"/>
      <c r="D3" s="109"/>
      <c r="E3" s="109"/>
      <c r="F3" s="109"/>
    </row>
    <row r="4" spans="1:6" ht="39.75" customHeight="1">
      <c r="A4" s="107" t="s">
        <v>170</v>
      </c>
      <c r="B4" s="110"/>
      <c r="C4" s="110"/>
      <c r="D4" s="110"/>
      <c r="E4" s="110"/>
      <c r="F4" s="110"/>
    </row>
    <row r="5" spans="1:6" ht="18.75">
      <c r="A5" s="111" t="s">
        <v>57</v>
      </c>
      <c r="B5" s="111"/>
      <c r="C5" s="111"/>
      <c r="D5" s="111"/>
      <c r="E5" s="111"/>
      <c r="F5" s="111"/>
    </row>
    <row r="6" spans="1:6" ht="18.75">
      <c r="A6" s="112" t="s">
        <v>118</v>
      </c>
      <c r="B6" s="112"/>
      <c r="C6" s="112"/>
      <c r="D6" s="112"/>
      <c r="E6" s="112"/>
      <c r="F6" s="112"/>
    </row>
    <row r="7" spans="1:6" ht="18.75">
      <c r="A7" s="104" t="s">
        <v>25</v>
      </c>
      <c r="B7" s="104" t="s">
        <v>26</v>
      </c>
      <c r="C7" s="104" t="s">
        <v>58</v>
      </c>
      <c r="D7" s="104" t="s">
        <v>145</v>
      </c>
      <c r="E7" s="104" t="s">
        <v>59</v>
      </c>
      <c r="F7" s="104"/>
    </row>
    <row r="8" spans="1:6" ht="75">
      <c r="A8" s="104"/>
      <c r="B8" s="104"/>
      <c r="C8" s="104"/>
      <c r="D8" s="104"/>
      <c r="E8" s="14" t="s">
        <v>60</v>
      </c>
      <c r="F8" s="14" t="s">
        <v>61</v>
      </c>
    </row>
    <row r="9" spans="1:6" ht="18.75" hidden="1">
      <c r="A9" s="15">
        <v>1</v>
      </c>
      <c r="B9" s="16" t="s">
        <v>42</v>
      </c>
      <c r="C9" s="15"/>
      <c r="D9" s="15"/>
      <c r="E9" s="15"/>
      <c r="F9" s="15"/>
    </row>
    <row r="10" spans="1:6" ht="18.75" hidden="1">
      <c r="A10" s="15">
        <v>1.1</v>
      </c>
      <c r="B10" s="16" t="s">
        <v>43</v>
      </c>
      <c r="C10" s="15"/>
      <c r="D10" s="15"/>
      <c r="E10" s="15"/>
      <c r="F10" s="15"/>
    </row>
    <row r="11" spans="1:6" ht="18.75" hidden="1">
      <c r="A11" s="15"/>
      <c r="B11" s="16" t="s">
        <v>44</v>
      </c>
      <c r="C11" s="15"/>
      <c r="D11" s="15"/>
      <c r="E11" s="15"/>
      <c r="F11" s="15"/>
    </row>
    <row r="12" spans="1:6" ht="18.75" hidden="1">
      <c r="A12" s="15"/>
      <c r="B12" s="16" t="s">
        <v>45</v>
      </c>
      <c r="C12" s="15"/>
      <c r="D12" s="15"/>
      <c r="E12" s="15"/>
      <c r="F12" s="15"/>
    </row>
    <row r="13" spans="1:6" ht="18.75" hidden="1">
      <c r="A13" s="15"/>
      <c r="B13" s="16" t="s">
        <v>62</v>
      </c>
      <c r="C13" s="15"/>
      <c r="D13" s="15"/>
      <c r="E13" s="15"/>
      <c r="F13" s="15"/>
    </row>
    <row r="14" spans="1:6" ht="18.75" hidden="1">
      <c r="A14" s="15">
        <v>1.2</v>
      </c>
      <c r="B14" s="16" t="s">
        <v>46</v>
      </c>
      <c r="C14" s="15"/>
      <c r="D14" s="15"/>
      <c r="E14" s="15"/>
      <c r="F14" s="15"/>
    </row>
    <row r="15" spans="1:6" ht="18.75" hidden="1">
      <c r="A15" s="15"/>
      <c r="B15" s="16" t="s">
        <v>47</v>
      </c>
      <c r="C15" s="15"/>
      <c r="D15" s="15"/>
      <c r="E15" s="15"/>
      <c r="F15" s="15"/>
    </row>
    <row r="16" spans="1:6" ht="18.75" hidden="1">
      <c r="A16" s="15"/>
      <c r="B16" s="16" t="s">
        <v>48</v>
      </c>
      <c r="C16" s="15"/>
      <c r="D16" s="15"/>
      <c r="E16" s="15"/>
      <c r="F16" s="15"/>
    </row>
    <row r="17" spans="1:6" ht="18.75" hidden="1">
      <c r="A17" s="15"/>
      <c r="B17" s="16" t="s">
        <v>62</v>
      </c>
      <c r="C17" s="15"/>
      <c r="D17" s="15"/>
      <c r="E17" s="15"/>
      <c r="F17" s="15"/>
    </row>
    <row r="18" spans="1:6" ht="18.75" hidden="1">
      <c r="A18" s="15">
        <v>2</v>
      </c>
      <c r="B18" s="16" t="s">
        <v>49</v>
      </c>
      <c r="C18" s="15"/>
      <c r="D18" s="15"/>
      <c r="E18" s="15"/>
      <c r="F18" s="15"/>
    </row>
    <row r="19" spans="1:6" ht="18.75" hidden="1">
      <c r="A19" s="15">
        <v>2.1</v>
      </c>
      <c r="B19" s="16" t="s">
        <v>63</v>
      </c>
      <c r="C19" s="15"/>
      <c r="D19" s="15"/>
      <c r="E19" s="15"/>
      <c r="F19" s="15"/>
    </row>
    <row r="20" spans="1:6" ht="18.75" hidden="1">
      <c r="A20" s="15" t="s">
        <v>50</v>
      </c>
      <c r="B20" s="16" t="s">
        <v>51</v>
      </c>
      <c r="C20" s="15"/>
      <c r="D20" s="15"/>
      <c r="E20" s="15"/>
      <c r="F20" s="15"/>
    </row>
    <row r="21" spans="1:6" ht="37.5" hidden="1">
      <c r="A21" s="15" t="s">
        <v>52</v>
      </c>
      <c r="B21" s="16" t="s">
        <v>29</v>
      </c>
      <c r="C21" s="15"/>
      <c r="D21" s="15"/>
      <c r="E21" s="15"/>
      <c r="F21" s="15"/>
    </row>
    <row r="22" spans="1:6" ht="18.75" hidden="1">
      <c r="A22" s="15">
        <v>2.2</v>
      </c>
      <c r="B22" s="16" t="s">
        <v>27</v>
      </c>
      <c r="C22" s="15"/>
      <c r="D22" s="15"/>
      <c r="E22" s="15"/>
      <c r="F22" s="15"/>
    </row>
    <row r="23" spans="1:6" ht="37.5" hidden="1">
      <c r="A23" s="15" t="s">
        <v>50</v>
      </c>
      <c r="B23" s="16" t="s">
        <v>53</v>
      </c>
      <c r="C23" s="15"/>
      <c r="D23" s="15"/>
      <c r="E23" s="15"/>
      <c r="F23" s="15"/>
    </row>
    <row r="24" spans="1:6" ht="37.5" hidden="1">
      <c r="A24" s="15" t="s">
        <v>52</v>
      </c>
      <c r="B24" s="16" t="s">
        <v>28</v>
      </c>
      <c r="C24" s="15"/>
      <c r="D24" s="15"/>
      <c r="E24" s="15"/>
      <c r="F24" s="15"/>
    </row>
    <row r="25" spans="1:6" ht="18.75" hidden="1">
      <c r="A25" s="15">
        <v>3</v>
      </c>
      <c r="B25" s="16" t="s">
        <v>54</v>
      </c>
      <c r="C25" s="15"/>
      <c r="D25" s="15"/>
      <c r="E25" s="15"/>
      <c r="F25" s="15"/>
    </row>
    <row r="26" spans="1:6" ht="18.75" hidden="1">
      <c r="A26" s="15">
        <v>3.1</v>
      </c>
      <c r="B26" s="16" t="s">
        <v>43</v>
      </c>
      <c r="C26" s="15"/>
      <c r="D26" s="15"/>
      <c r="E26" s="15"/>
      <c r="F26" s="15"/>
    </row>
    <row r="27" spans="1:6" ht="18.75" hidden="1">
      <c r="A27" s="15"/>
      <c r="B27" s="16" t="s">
        <v>44</v>
      </c>
      <c r="C27" s="15"/>
      <c r="D27" s="15"/>
      <c r="E27" s="15"/>
      <c r="F27" s="15"/>
    </row>
    <row r="28" spans="1:6" ht="18.75" hidden="1">
      <c r="A28" s="15"/>
      <c r="B28" s="16" t="s">
        <v>45</v>
      </c>
      <c r="C28" s="15"/>
      <c r="D28" s="15"/>
      <c r="E28" s="15"/>
      <c r="F28" s="15"/>
    </row>
    <row r="29" spans="1:6" ht="18.75" hidden="1">
      <c r="A29" s="15"/>
      <c r="B29" s="16" t="s">
        <v>62</v>
      </c>
      <c r="C29" s="15"/>
      <c r="D29" s="15"/>
      <c r="E29" s="15"/>
      <c r="F29" s="15"/>
    </row>
    <row r="30" spans="1:6" ht="18.75" hidden="1">
      <c r="A30" s="15">
        <v>3.2</v>
      </c>
      <c r="B30" s="16" t="s">
        <v>46</v>
      </c>
      <c r="C30" s="15"/>
      <c r="D30" s="15"/>
      <c r="E30" s="15"/>
      <c r="F30" s="15"/>
    </row>
    <row r="31" spans="1:6" ht="18.75" hidden="1">
      <c r="A31" s="15"/>
      <c r="B31" s="16" t="s">
        <v>47</v>
      </c>
      <c r="C31" s="15"/>
      <c r="D31" s="15"/>
      <c r="E31" s="15"/>
      <c r="F31" s="15"/>
    </row>
    <row r="32" spans="1:6" ht="18.75" hidden="1">
      <c r="A32" s="15"/>
      <c r="B32" s="16" t="s">
        <v>48</v>
      </c>
      <c r="C32" s="15"/>
      <c r="D32" s="15"/>
      <c r="E32" s="15"/>
      <c r="F32" s="15"/>
    </row>
    <row r="33" spans="1:6" ht="18.75" hidden="1">
      <c r="A33" s="15"/>
      <c r="B33" s="16" t="s">
        <v>62</v>
      </c>
      <c r="C33" s="15"/>
      <c r="D33" s="15"/>
      <c r="E33" s="15"/>
      <c r="F33" s="15"/>
    </row>
    <row r="34" spans="1:6" ht="45" customHeight="1">
      <c r="A34" s="15" t="s">
        <v>4</v>
      </c>
      <c r="B34" s="16" t="s">
        <v>55</v>
      </c>
      <c r="C34" s="23">
        <f>C35</f>
        <v>7627201600</v>
      </c>
      <c r="D34" s="23">
        <f>D35</f>
        <v>1778402177</v>
      </c>
      <c r="E34" s="49">
        <f>D34/C34</f>
        <v>0.23316574941456902</v>
      </c>
      <c r="F34" s="15"/>
    </row>
    <row r="35" spans="1:14" s="20" customFormat="1" ht="42" customHeight="1">
      <c r="A35" s="15">
        <v>1</v>
      </c>
      <c r="B35" s="16" t="s">
        <v>30</v>
      </c>
      <c r="C35" s="23">
        <f>C36+C114</f>
        <v>7627201600</v>
      </c>
      <c r="D35" s="23">
        <f>D36+D114</f>
        <v>1778402177</v>
      </c>
      <c r="E35" s="56">
        <f>(D35/C35)</f>
        <v>0.23316574941456902</v>
      </c>
      <c r="F35" s="19"/>
      <c r="G35" s="61"/>
      <c r="H35" s="61"/>
      <c r="I35" s="62"/>
      <c r="J35" s="61"/>
      <c r="K35" s="61"/>
      <c r="L35" s="61"/>
      <c r="M35" s="61"/>
      <c r="N35" s="61"/>
    </row>
    <row r="36" spans="1:14" ht="37.5">
      <c r="A36" s="15">
        <v>1.1</v>
      </c>
      <c r="B36" s="16" t="s">
        <v>53</v>
      </c>
      <c r="C36" s="23">
        <f>C37+C42+C51+C54+C59+C64+C68+C76+C82+C87+C90+C96+C105</f>
        <v>6912959000</v>
      </c>
      <c r="D36" s="23">
        <f>D37+D42+D51+D54+D59+D64+D68+D76+D82+D87+D90+D96+D105</f>
        <v>1601627252</v>
      </c>
      <c r="E36" s="56">
        <f aca="true" t="shared" si="0" ref="E36:E103">(D36/C36)</f>
        <v>0.23168476075151032</v>
      </c>
      <c r="F36" s="15"/>
      <c r="G36" s="22"/>
      <c r="H36" s="63"/>
      <c r="I36" s="95">
        <f>1833563232-D36</f>
        <v>231935980</v>
      </c>
      <c r="J36" s="64"/>
      <c r="K36" s="64"/>
      <c r="L36" s="64"/>
      <c r="M36" s="64"/>
      <c r="N36" s="64"/>
    </row>
    <row r="37" spans="1:14" s="1" customFormat="1" ht="18.75">
      <c r="A37" s="24">
        <v>6000</v>
      </c>
      <c r="B37" s="24" t="s">
        <v>73</v>
      </c>
      <c r="C37" s="51">
        <f>SUM(C38:C41)</f>
        <v>3138252000</v>
      </c>
      <c r="D37" s="51">
        <f>SUM(D38:D41)</f>
        <v>816326225</v>
      </c>
      <c r="E37" s="57">
        <f t="shared" si="0"/>
        <v>0.2601213111630296</v>
      </c>
      <c r="F37" s="58"/>
      <c r="G37" s="65"/>
      <c r="H37" s="66"/>
      <c r="I37" s="67"/>
      <c r="J37" s="68"/>
      <c r="K37" s="68"/>
      <c r="L37" s="68"/>
      <c r="M37" s="68"/>
      <c r="N37" s="68"/>
    </row>
    <row r="38" spans="1:14" ht="18.75">
      <c r="A38" s="26">
        <v>6001</v>
      </c>
      <c r="B38" s="26" t="s">
        <v>65</v>
      </c>
      <c r="C38" s="27">
        <v>1479192000</v>
      </c>
      <c r="D38" s="84">
        <v>384124000</v>
      </c>
      <c r="E38" s="49">
        <f t="shared" si="0"/>
        <v>0.2596850172256205</v>
      </c>
      <c r="F38" s="50"/>
      <c r="G38" s="69"/>
      <c r="H38" s="70"/>
      <c r="I38" s="71"/>
      <c r="J38" s="64"/>
      <c r="K38" s="64"/>
      <c r="L38" s="64"/>
      <c r="M38" s="64"/>
      <c r="N38" s="64"/>
    </row>
    <row r="39" spans="1:14" ht="18.75">
      <c r="A39" s="26">
        <v>6003</v>
      </c>
      <c r="B39" s="26" t="s">
        <v>66</v>
      </c>
      <c r="C39" s="27">
        <v>1659060000</v>
      </c>
      <c r="D39" s="85">
        <v>418327000</v>
      </c>
      <c r="E39" s="49">
        <f t="shared" si="0"/>
        <v>0.25214699890299325</v>
      </c>
      <c r="F39" s="50"/>
      <c r="G39" s="69"/>
      <c r="H39" s="70"/>
      <c r="I39" s="72"/>
      <c r="J39" s="64"/>
      <c r="K39" s="64"/>
      <c r="L39" s="64"/>
      <c r="M39" s="64"/>
      <c r="N39" s="64"/>
    </row>
    <row r="40" spans="1:14" ht="18.75">
      <c r="A40" s="26">
        <v>6004</v>
      </c>
      <c r="B40" s="26" t="s">
        <v>67</v>
      </c>
      <c r="C40" s="27"/>
      <c r="D40" s="47">
        <v>0</v>
      </c>
      <c r="E40" s="49">
        <v>0</v>
      </c>
      <c r="F40" s="50"/>
      <c r="G40" s="22"/>
      <c r="H40" s="63"/>
      <c r="I40" s="72"/>
      <c r="J40" s="64"/>
      <c r="K40" s="64"/>
      <c r="L40" s="64"/>
      <c r="M40" s="64"/>
      <c r="N40" s="64"/>
    </row>
    <row r="41" spans="1:14" ht="22.5" customHeight="1">
      <c r="A41" s="26">
        <v>6051</v>
      </c>
      <c r="B41" s="26" t="s">
        <v>68</v>
      </c>
      <c r="C41" s="27">
        <v>0</v>
      </c>
      <c r="D41" s="98">
        <v>13875225</v>
      </c>
      <c r="E41" s="49">
        <v>0</v>
      </c>
      <c r="F41" s="50"/>
      <c r="G41" s="69"/>
      <c r="H41" s="70"/>
      <c r="I41" s="67"/>
      <c r="J41" s="64"/>
      <c r="K41" s="64"/>
      <c r="L41" s="64"/>
      <c r="M41" s="64"/>
      <c r="N41" s="64"/>
    </row>
    <row r="42" spans="1:14" ht="18.75">
      <c r="A42" s="24">
        <v>6100</v>
      </c>
      <c r="B42" s="24" t="s">
        <v>74</v>
      </c>
      <c r="C42" s="25">
        <f>SUM(C43:C50)</f>
        <v>1432694992</v>
      </c>
      <c r="D42" s="25">
        <f>SUM(D43:D50)</f>
        <v>372657480</v>
      </c>
      <c r="E42" s="57">
        <f>(D42/C42)</f>
        <v>0.26010943158235034</v>
      </c>
      <c r="F42" s="59"/>
      <c r="G42" s="22"/>
      <c r="H42" s="63"/>
      <c r="I42" s="72"/>
      <c r="J42" s="64"/>
      <c r="K42" s="64"/>
      <c r="L42" s="64"/>
      <c r="M42" s="64"/>
      <c r="N42" s="64"/>
    </row>
    <row r="43" spans="1:14" ht="18.75">
      <c r="A43" s="26">
        <v>6101</v>
      </c>
      <c r="B43" s="26" t="s">
        <v>69</v>
      </c>
      <c r="C43" s="27">
        <v>66300000</v>
      </c>
      <c r="D43" s="84">
        <v>16575000</v>
      </c>
      <c r="E43" s="49">
        <f t="shared" si="0"/>
        <v>0.25</v>
      </c>
      <c r="F43" s="50"/>
      <c r="G43" s="69"/>
      <c r="H43" s="70"/>
      <c r="I43" s="67"/>
      <c r="J43" s="64"/>
      <c r="K43" s="64"/>
      <c r="L43" s="64"/>
      <c r="M43" s="64"/>
      <c r="N43" s="64"/>
    </row>
    <row r="44" spans="1:14" ht="18.75">
      <c r="A44" s="26">
        <v>6112</v>
      </c>
      <c r="B44" s="26" t="s">
        <v>70</v>
      </c>
      <c r="C44" s="27">
        <v>909340000</v>
      </c>
      <c r="D44" s="85">
        <v>237526900</v>
      </c>
      <c r="E44" s="49">
        <f t="shared" si="0"/>
        <v>0.2612080190027932</v>
      </c>
      <c r="F44" s="50"/>
      <c r="G44" s="69"/>
      <c r="H44" s="70"/>
      <c r="I44" s="72"/>
      <c r="J44" s="64"/>
      <c r="K44" s="64"/>
      <c r="L44" s="64"/>
      <c r="M44" s="64"/>
      <c r="N44" s="64"/>
    </row>
    <row r="45" spans="1:14" ht="18.75">
      <c r="A45" s="26">
        <v>6102</v>
      </c>
      <c r="B45" s="26" t="s">
        <v>115</v>
      </c>
      <c r="C45" s="27">
        <v>101400000</v>
      </c>
      <c r="D45" s="85">
        <v>25090000</v>
      </c>
      <c r="E45" s="49">
        <f t="shared" si="0"/>
        <v>0.24743589743589745</v>
      </c>
      <c r="F45" s="50"/>
      <c r="G45" s="69"/>
      <c r="H45" s="70"/>
      <c r="I45" s="72"/>
      <c r="J45" s="64"/>
      <c r="K45" s="64"/>
      <c r="L45" s="64"/>
      <c r="M45" s="64"/>
      <c r="N45" s="64"/>
    </row>
    <row r="46" spans="1:14" ht="18.75">
      <c r="A46" s="26">
        <v>6107</v>
      </c>
      <c r="B46" s="26" t="s">
        <v>119</v>
      </c>
      <c r="C46" s="27">
        <v>3120000</v>
      </c>
      <c r="D46" s="77">
        <v>780000</v>
      </c>
      <c r="E46" s="49">
        <f>(D46/C46)</f>
        <v>0.25</v>
      </c>
      <c r="F46" s="50"/>
      <c r="G46" s="69"/>
      <c r="H46" s="70"/>
      <c r="I46" s="72"/>
      <c r="J46" s="64"/>
      <c r="K46" s="64"/>
      <c r="L46" s="64"/>
      <c r="M46" s="64"/>
      <c r="N46" s="64"/>
    </row>
    <row r="47" spans="1:14" ht="18.75">
      <c r="A47" s="26">
        <v>6113</v>
      </c>
      <c r="B47" s="26" t="s">
        <v>125</v>
      </c>
      <c r="C47" s="27">
        <v>4680000</v>
      </c>
      <c r="D47" s="85">
        <v>1170000</v>
      </c>
      <c r="E47" s="49">
        <f t="shared" si="0"/>
        <v>0.25</v>
      </c>
      <c r="F47" s="50"/>
      <c r="G47" s="69"/>
      <c r="H47" s="70"/>
      <c r="I47" s="72"/>
      <c r="J47" s="64"/>
      <c r="K47" s="64"/>
      <c r="L47" s="64"/>
      <c r="M47" s="64"/>
      <c r="N47" s="64"/>
    </row>
    <row r="48" spans="1:14" ht="18.75">
      <c r="A48" s="26"/>
      <c r="B48" s="26" t="s">
        <v>116</v>
      </c>
      <c r="C48" s="27"/>
      <c r="D48" s="85"/>
      <c r="E48" s="49" t="e">
        <f t="shared" si="0"/>
        <v>#DIV/0!</v>
      </c>
      <c r="F48" s="50"/>
      <c r="G48" s="69"/>
      <c r="H48" s="70"/>
      <c r="I48" s="72"/>
      <c r="J48" s="64"/>
      <c r="K48" s="64"/>
      <c r="L48" s="64"/>
      <c r="M48" s="64"/>
      <c r="N48" s="64"/>
    </row>
    <row r="49" spans="1:14" ht="18.75">
      <c r="A49" s="26">
        <v>6115</v>
      </c>
      <c r="B49" s="26" t="s">
        <v>71</v>
      </c>
      <c r="C49" s="27">
        <v>347854992</v>
      </c>
      <c r="D49" s="85">
        <v>91515580</v>
      </c>
      <c r="E49" s="49">
        <f t="shared" si="0"/>
        <v>0.2630854295746315</v>
      </c>
      <c r="F49" s="50"/>
      <c r="G49" s="69"/>
      <c r="H49" s="70"/>
      <c r="I49" s="72"/>
      <c r="J49" s="64"/>
      <c r="K49" s="64"/>
      <c r="L49" s="64"/>
      <c r="M49" s="64"/>
      <c r="N49" s="64"/>
    </row>
    <row r="50" spans="1:14" ht="18.75">
      <c r="A50" s="26">
        <v>6117</v>
      </c>
      <c r="B50" s="26" t="s">
        <v>72</v>
      </c>
      <c r="C50" s="27"/>
      <c r="D50" s="47"/>
      <c r="E50" s="49">
        <v>0</v>
      </c>
      <c r="F50" s="50"/>
      <c r="G50" s="69"/>
      <c r="H50" s="70"/>
      <c r="I50" s="72"/>
      <c r="J50" s="64"/>
      <c r="K50" s="64"/>
      <c r="L50" s="64"/>
      <c r="M50" s="64"/>
      <c r="N50" s="64"/>
    </row>
    <row r="51" spans="1:14" ht="18.75">
      <c r="A51" s="24">
        <v>6250</v>
      </c>
      <c r="B51" s="24" t="s">
        <v>75</v>
      </c>
      <c r="C51" s="25">
        <f>SUM(C52:C53)</f>
        <v>5544000</v>
      </c>
      <c r="D51" s="25">
        <f>SUM(D52:D53)</f>
        <v>0</v>
      </c>
      <c r="E51" s="57">
        <f>(D51/C51)</f>
        <v>0</v>
      </c>
      <c r="F51" s="75"/>
      <c r="G51" s="22"/>
      <c r="H51" s="63"/>
      <c r="I51" s="72"/>
      <c r="J51" s="64"/>
      <c r="K51" s="64"/>
      <c r="L51" s="64"/>
      <c r="M51" s="64"/>
      <c r="N51" s="64"/>
    </row>
    <row r="52" spans="1:14" ht="18.75">
      <c r="A52" s="28">
        <v>6253</v>
      </c>
      <c r="B52" s="28" t="s">
        <v>76</v>
      </c>
      <c r="C52" s="27">
        <v>0</v>
      </c>
      <c r="D52" s="15">
        <v>0</v>
      </c>
      <c r="E52" s="49">
        <v>0</v>
      </c>
      <c r="F52" s="15"/>
      <c r="G52" s="69"/>
      <c r="H52" s="70"/>
      <c r="I52" s="67"/>
      <c r="J52" s="64"/>
      <c r="K52" s="64"/>
      <c r="L52" s="64"/>
      <c r="M52" s="64"/>
      <c r="N52" s="64"/>
    </row>
    <row r="53" spans="1:14" ht="18.75">
      <c r="A53" s="26">
        <v>6299</v>
      </c>
      <c r="B53" s="26" t="s">
        <v>75</v>
      </c>
      <c r="C53" s="27">
        <v>5544000</v>
      </c>
      <c r="D53" s="48"/>
      <c r="E53" s="49">
        <f t="shared" si="0"/>
        <v>0</v>
      </c>
      <c r="F53" s="15"/>
      <c r="G53" s="22"/>
      <c r="H53" s="63"/>
      <c r="I53" s="72"/>
      <c r="J53" s="64"/>
      <c r="K53" s="64"/>
      <c r="L53" s="64"/>
      <c r="M53" s="64"/>
      <c r="N53" s="64"/>
    </row>
    <row r="54" spans="1:14" ht="18.75">
      <c r="A54" s="24">
        <v>6300</v>
      </c>
      <c r="B54" s="24" t="s">
        <v>77</v>
      </c>
      <c r="C54" s="25">
        <f>SUM(C55:C58)</f>
        <v>834815644</v>
      </c>
      <c r="D54" s="25">
        <f>SUM(D55:D58)</f>
        <v>213711279</v>
      </c>
      <c r="E54" s="57">
        <f>(D54/C54)</f>
        <v>0.2559981722144153</v>
      </c>
      <c r="F54" s="15"/>
      <c r="G54" s="69"/>
      <c r="H54" s="70"/>
      <c r="I54" s="67"/>
      <c r="J54" s="64"/>
      <c r="K54" s="64"/>
      <c r="L54" s="64"/>
      <c r="M54" s="64"/>
      <c r="N54" s="64"/>
    </row>
    <row r="55" spans="1:14" ht="18.75">
      <c r="A55" s="26">
        <v>6301</v>
      </c>
      <c r="B55" s="26" t="s">
        <v>78</v>
      </c>
      <c r="C55" s="27">
        <v>621671224</v>
      </c>
      <c r="D55" s="84">
        <v>159344777</v>
      </c>
      <c r="E55" s="49">
        <f t="shared" si="0"/>
        <v>0.2563167971242626</v>
      </c>
      <c r="F55" s="50"/>
      <c r="G55" s="69"/>
      <c r="H55" s="70"/>
      <c r="I55" s="72"/>
      <c r="J55" s="64"/>
      <c r="K55" s="64"/>
      <c r="L55" s="64"/>
      <c r="M55" s="64"/>
      <c r="N55" s="64"/>
    </row>
    <row r="56" spans="1:14" ht="18.75">
      <c r="A56" s="26">
        <v>6302</v>
      </c>
      <c r="B56" s="26" t="s">
        <v>79</v>
      </c>
      <c r="C56" s="27">
        <v>106572210</v>
      </c>
      <c r="D56" s="85">
        <v>27316247</v>
      </c>
      <c r="E56" s="49">
        <f t="shared" si="0"/>
        <v>0.25631679215435244</v>
      </c>
      <c r="F56" s="50"/>
      <c r="G56" s="69"/>
      <c r="H56" s="70"/>
      <c r="I56" s="72"/>
      <c r="J56" s="64"/>
      <c r="K56" s="64"/>
      <c r="L56" s="64"/>
      <c r="M56" s="64"/>
      <c r="N56" s="64"/>
    </row>
    <row r="57" spans="1:14" ht="18.75">
      <c r="A57" s="26">
        <v>6303</v>
      </c>
      <c r="B57" s="26" t="s">
        <v>80</v>
      </c>
      <c r="C57" s="27">
        <v>71048140</v>
      </c>
      <c r="D57" s="85">
        <v>18210832</v>
      </c>
      <c r="E57" s="49">
        <f t="shared" si="0"/>
        <v>0.2563168015376616</v>
      </c>
      <c r="F57" s="50"/>
      <c r="G57" s="69"/>
      <c r="H57" s="70"/>
      <c r="I57" s="72"/>
      <c r="J57" s="64"/>
      <c r="K57" s="64"/>
      <c r="L57" s="64"/>
      <c r="M57" s="64"/>
      <c r="N57" s="64"/>
    </row>
    <row r="58" spans="1:14" ht="18.75">
      <c r="A58" s="26">
        <v>6304</v>
      </c>
      <c r="B58" s="26" t="s">
        <v>81</v>
      </c>
      <c r="C58" s="27">
        <v>35524070</v>
      </c>
      <c r="D58" s="86">
        <v>8839423</v>
      </c>
      <c r="E58" s="49">
        <f t="shared" si="0"/>
        <v>0.24882911783475262</v>
      </c>
      <c r="F58" s="50"/>
      <c r="G58" s="22"/>
      <c r="H58" s="63"/>
      <c r="I58" s="72"/>
      <c r="J58" s="64"/>
      <c r="K58" s="64"/>
      <c r="L58" s="64"/>
      <c r="M58" s="64"/>
      <c r="N58" s="64"/>
    </row>
    <row r="59" spans="1:14" ht="24.75" customHeight="1">
      <c r="A59" s="24">
        <v>6500</v>
      </c>
      <c r="B59" s="24" t="s">
        <v>82</v>
      </c>
      <c r="C59" s="29">
        <f>SUM(C60:C63)</f>
        <v>164000000</v>
      </c>
      <c r="D59" s="29">
        <f>SUM(D60:D63)</f>
        <v>19304801</v>
      </c>
      <c r="E59" s="57">
        <f>(D59/C59)</f>
        <v>0.11771220121951219</v>
      </c>
      <c r="F59" s="15"/>
      <c r="G59" s="69"/>
      <c r="H59" s="70"/>
      <c r="I59" s="67"/>
      <c r="J59" s="64"/>
      <c r="K59" s="64"/>
      <c r="L59" s="64"/>
      <c r="M59" s="64"/>
      <c r="N59" s="64"/>
    </row>
    <row r="60" spans="1:14" ht="18.75">
      <c r="A60" s="26">
        <v>6501</v>
      </c>
      <c r="B60" s="26" t="s">
        <v>146</v>
      </c>
      <c r="C60" s="30">
        <v>132000000</v>
      </c>
      <c r="D60" s="84">
        <v>17504801</v>
      </c>
      <c r="E60" s="49">
        <f t="shared" si="0"/>
        <v>0.13261212878787879</v>
      </c>
      <c r="F60" s="50"/>
      <c r="G60" s="22"/>
      <c r="H60" s="63"/>
      <c r="I60" s="72"/>
      <c r="J60" s="64"/>
      <c r="K60" s="64"/>
      <c r="L60" s="64"/>
      <c r="M60" s="64"/>
      <c r="N60" s="64"/>
    </row>
    <row r="61" spans="1:14" ht="18.75">
      <c r="A61" s="31">
        <v>6502</v>
      </c>
      <c r="B61" s="26" t="s">
        <v>147</v>
      </c>
      <c r="C61" s="30">
        <v>24000000</v>
      </c>
      <c r="D61" s="79">
        <v>0</v>
      </c>
      <c r="E61" s="49">
        <f t="shared" si="0"/>
        <v>0</v>
      </c>
      <c r="F61" s="75"/>
      <c r="G61" s="69"/>
      <c r="H61" s="70"/>
      <c r="I61" s="67"/>
      <c r="J61" s="64"/>
      <c r="K61" s="64"/>
      <c r="L61" s="64"/>
      <c r="M61" s="64"/>
      <c r="N61" s="64"/>
    </row>
    <row r="62" spans="1:14" ht="18.75">
      <c r="A62" s="13">
        <v>6503</v>
      </c>
      <c r="B62" s="32" t="s">
        <v>148</v>
      </c>
      <c r="C62" s="30">
        <v>2000000</v>
      </c>
      <c r="D62" s="78">
        <v>0</v>
      </c>
      <c r="E62" s="49">
        <f>(D62/C62)</f>
        <v>0</v>
      </c>
      <c r="F62" s="50"/>
      <c r="G62" s="69"/>
      <c r="H62" s="70"/>
      <c r="I62" s="72"/>
      <c r="J62" s="64"/>
      <c r="K62" s="64"/>
      <c r="L62" s="64"/>
      <c r="M62" s="64"/>
      <c r="N62" s="64"/>
    </row>
    <row r="63" spans="1:14" ht="18.75">
      <c r="A63" s="13">
        <v>6504</v>
      </c>
      <c r="B63" s="32" t="s">
        <v>149</v>
      </c>
      <c r="C63" s="30">
        <v>6000000</v>
      </c>
      <c r="D63" s="78">
        <v>1800000</v>
      </c>
      <c r="E63" s="49">
        <f t="shared" si="0"/>
        <v>0.3</v>
      </c>
      <c r="F63" s="50"/>
      <c r="G63" s="69"/>
      <c r="H63" s="70"/>
      <c r="I63" s="72"/>
      <c r="J63" s="64"/>
      <c r="K63" s="64"/>
      <c r="L63" s="64"/>
      <c r="M63" s="64"/>
      <c r="N63" s="64"/>
    </row>
    <row r="64" spans="1:14" ht="23.25">
      <c r="A64" s="24">
        <v>6550</v>
      </c>
      <c r="B64" s="24" t="s">
        <v>83</v>
      </c>
      <c r="C64" s="33">
        <f>SUM(C65:C67)</f>
        <v>156000000</v>
      </c>
      <c r="D64" s="33">
        <f>SUM(D65:D67)</f>
        <v>48375000</v>
      </c>
      <c r="E64" s="57">
        <f>(D64/C64)</f>
        <v>0.31009615384615385</v>
      </c>
      <c r="F64" s="15"/>
      <c r="G64" s="22"/>
      <c r="H64" s="63"/>
      <c r="I64" s="72"/>
      <c r="J64" s="64"/>
      <c r="K64" s="64"/>
      <c r="L64" s="64"/>
      <c r="M64" s="64"/>
      <c r="N64" s="64"/>
    </row>
    <row r="65" spans="1:14" ht="18.75">
      <c r="A65" s="26">
        <v>6551</v>
      </c>
      <c r="B65" s="26" t="s">
        <v>84</v>
      </c>
      <c r="C65" s="30">
        <v>96000000</v>
      </c>
      <c r="D65" s="84">
        <v>7955000</v>
      </c>
      <c r="E65" s="49">
        <f t="shared" si="0"/>
        <v>0.08286458333333334</v>
      </c>
      <c r="F65" s="50"/>
      <c r="G65" s="69"/>
      <c r="H65" s="70"/>
      <c r="I65" s="67"/>
      <c r="J65" s="64"/>
      <c r="K65" s="64"/>
      <c r="L65" s="64"/>
      <c r="M65" s="64"/>
      <c r="N65" s="64"/>
    </row>
    <row r="66" spans="1:14" ht="18.75">
      <c r="A66" s="26">
        <v>6552</v>
      </c>
      <c r="B66" s="26" t="s">
        <v>85</v>
      </c>
      <c r="C66" s="30">
        <v>24000000</v>
      </c>
      <c r="D66" s="84">
        <v>9500000</v>
      </c>
      <c r="E66" s="49">
        <f t="shared" si="0"/>
        <v>0.3958333333333333</v>
      </c>
      <c r="F66" s="50"/>
      <c r="G66" s="69"/>
      <c r="H66" s="70"/>
      <c r="I66" s="72"/>
      <c r="J66" s="64"/>
      <c r="K66" s="64"/>
      <c r="L66" s="64"/>
      <c r="M66" s="64"/>
      <c r="N66" s="64"/>
    </row>
    <row r="67" spans="1:14" ht="18.75">
      <c r="A67" s="26">
        <v>6599</v>
      </c>
      <c r="B67" s="26" t="s">
        <v>86</v>
      </c>
      <c r="C67" s="30">
        <v>36000000</v>
      </c>
      <c r="D67" s="84">
        <v>30920000</v>
      </c>
      <c r="E67" s="49">
        <f t="shared" si="0"/>
        <v>0.8588888888888889</v>
      </c>
      <c r="F67" s="15"/>
      <c r="G67" s="22"/>
      <c r="H67" s="63"/>
      <c r="I67" s="72"/>
      <c r="J67" s="64"/>
      <c r="K67" s="64"/>
      <c r="L67" s="64"/>
      <c r="M67" s="64"/>
      <c r="N67" s="64"/>
    </row>
    <row r="68" spans="1:14" ht="23.25">
      <c r="A68" s="24">
        <v>6600</v>
      </c>
      <c r="B68" s="24" t="s">
        <v>87</v>
      </c>
      <c r="C68" s="33">
        <f>SUM(C69:C75)</f>
        <v>39700000</v>
      </c>
      <c r="D68" s="33">
        <f>SUM(D69:D75)</f>
        <v>8829467</v>
      </c>
      <c r="E68" s="57">
        <f>(D68/C68)</f>
        <v>0.22240471032745593</v>
      </c>
      <c r="F68" s="15"/>
      <c r="G68" s="69"/>
      <c r="H68" s="70"/>
      <c r="I68" s="67"/>
      <c r="J68" s="64"/>
      <c r="K68" s="64"/>
      <c r="L68" s="64"/>
      <c r="M68" s="64"/>
      <c r="N68" s="64"/>
    </row>
    <row r="69" spans="1:14" ht="18" customHeight="1">
      <c r="A69" s="26">
        <v>6601</v>
      </c>
      <c r="B69" s="26" t="s">
        <v>88</v>
      </c>
      <c r="C69" s="30">
        <v>10800000</v>
      </c>
      <c r="D69" s="89">
        <v>1902867</v>
      </c>
      <c r="E69" s="49">
        <f t="shared" si="0"/>
        <v>0.17619138888888888</v>
      </c>
      <c r="F69" s="50"/>
      <c r="G69" s="69"/>
      <c r="H69" s="70"/>
      <c r="I69" s="72"/>
      <c r="J69" s="64"/>
      <c r="K69" s="64"/>
      <c r="L69" s="64"/>
      <c r="M69" s="64"/>
      <c r="N69" s="64"/>
    </row>
    <row r="70" spans="1:14" ht="18.75" hidden="1">
      <c r="A70" s="26">
        <v>6612</v>
      </c>
      <c r="B70" s="26" t="s">
        <v>89</v>
      </c>
      <c r="C70" s="30"/>
      <c r="D70" s="89">
        <v>0</v>
      </c>
      <c r="E70" s="49" t="e">
        <f t="shared" si="0"/>
        <v>#DIV/0!</v>
      </c>
      <c r="F70" s="50"/>
      <c r="G70" s="22"/>
      <c r="H70" s="63"/>
      <c r="I70" s="72"/>
      <c r="J70" s="64"/>
      <c r="K70" s="64"/>
      <c r="L70" s="64"/>
      <c r="M70" s="64"/>
      <c r="N70" s="64"/>
    </row>
    <row r="71" spans="1:14" ht="37.5">
      <c r="A71" s="26">
        <v>6608</v>
      </c>
      <c r="B71" s="81" t="s">
        <v>150</v>
      </c>
      <c r="C71" s="30">
        <v>14700000</v>
      </c>
      <c r="D71" s="89"/>
      <c r="E71" s="49">
        <f t="shared" si="0"/>
        <v>0</v>
      </c>
      <c r="F71" s="50"/>
      <c r="G71" s="69"/>
      <c r="H71" s="70"/>
      <c r="I71" s="67"/>
      <c r="J71" s="64"/>
      <c r="K71" s="64"/>
      <c r="L71" s="64"/>
      <c r="M71" s="64"/>
      <c r="N71" s="64"/>
    </row>
    <row r="72" spans="1:14" ht="56.25">
      <c r="A72" s="26">
        <v>6605</v>
      </c>
      <c r="B72" s="81" t="s">
        <v>169</v>
      </c>
      <c r="D72" s="30">
        <v>1326600</v>
      </c>
      <c r="E72" s="49" t="e">
        <f t="shared" si="0"/>
        <v>#DIV/0!</v>
      </c>
      <c r="F72" s="50"/>
      <c r="G72" s="69"/>
      <c r="H72" s="70"/>
      <c r="I72" s="67"/>
      <c r="J72" s="64"/>
      <c r="K72" s="64"/>
      <c r="L72" s="64"/>
      <c r="M72" s="64"/>
      <c r="N72" s="64"/>
    </row>
    <row r="73" spans="1:14" ht="18.75">
      <c r="A73" s="26">
        <v>6649</v>
      </c>
      <c r="B73" s="81" t="s">
        <v>100</v>
      </c>
      <c r="C73" s="30">
        <v>12400000</v>
      </c>
      <c r="D73" s="89"/>
      <c r="E73" s="49">
        <f t="shared" si="0"/>
        <v>0</v>
      </c>
      <c r="F73" s="50"/>
      <c r="G73" s="69"/>
      <c r="H73" s="70"/>
      <c r="I73" s="67"/>
      <c r="J73" s="64"/>
      <c r="K73" s="64"/>
      <c r="L73" s="64"/>
      <c r="M73" s="64"/>
      <c r="N73" s="64"/>
    </row>
    <row r="74" spans="1:14" ht="18.75">
      <c r="A74" s="26">
        <v>6618</v>
      </c>
      <c r="B74" s="26" t="s">
        <v>90</v>
      </c>
      <c r="C74" s="30">
        <v>1800000</v>
      </c>
      <c r="D74" s="89">
        <v>5600000</v>
      </c>
      <c r="E74" s="49">
        <f>(D74/C74)</f>
        <v>3.111111111111111</v>
      </c>
      <c r="F74" s="50"/>
      <c r="G74" s="69"/>
      <c r="H74" s="70"/>
      <c r="I74" s="67"/>
      <c r="J74" s="64"/>
      <c r="K74" s="64"/>
      <c r="L74" s="64"/>
      <c r="M74" s="64"/>
      <c r="N74" s="64"/>
    </row>
    <row r="75" spans="1:14" ht="37.5" hidden="1">
      <c r="A75" s="26">
        <v>6613</v>
      </c>
      <c r="B75" s="81" t="s">
        <v>127</v>
      </c>
      <c r="C75" s="79"/>
      <c r="D75" s="87">
        <v>0</v>
      </c>
      <c r="E75" s="49" t="e">
        <f>(D75/C75)</f>
        <v>#DIV/0!</v>
      </c>
      <c r="F75" s="50"/>
      <c r="G75" s="69"/>
      <c r="H75" s="70"/>
      <c r="I75" s="67"/>
      <c r="J75" s="64"/>
      <c r="K75" s="64"/>
      <c r="L75" s="64"/>
      <c r="M75" s="64"/>
      <c r="N75" s="64"/>
    </row>
    <row r="76" spans="1:14" ht="21.75" customHeight="1">
      <c r="A76" s="24">
        <v>6650</v>
      </c>
      <c r="B76" s="24" t="s">
        <v>91</v>
      </c>
      <c r="C76" s="33">
        <f>SUM(C77:C79)</f>
        <v>6000000</v>
      </c>
      <c r="D76" s="33">
        <f>SUM(D77:D79)</f>
        <v>0</v>
      </c>
      <c r="E76" s="57">
        <f>(D76/C76)</f>
        <v>0</v>
      </c>
      <c r="F76" s="15"/>
      <c r="G76" s="69"/>
      <c r="H76" s="70"/>
      <c r="I76" s="72"/>
      <c r="J76" s="64"/>
      <c r="K76" s="64"/>
      <c r="L76" s="64"/>
      <c r="M76" s="64"/>
      <c r="N76" s="64"/>
    </row>
    <row r="77" spans="1:14" ht="18.75" hidden="1">
      <c r="A77" s="34">
        <v>6651</v>
      </c>
      <c r="B77" s="35" t="s">
        <v>92</v>
      </c>
      <c r="C77" s="79"/>
      <c r="D77" s="88">
        <v>0</v>
      </c>
      <c r="E77" s="49" t="e">
        <f>(D77/C77)</f>
        <v>#DIV/0!</v>
      </c>
      <c r="F77" s="15"/>
      <c r="G77" s="22"/>
      <c r="H77" s="63"/>
      <c r="I77" s="72"/>
      <c r="J77" s="64"/>
      <c r="K77" s="64"/>
      <c r="L77" s="64"/>
      <c r="M77" s="64"/>
      <c r="N77" s="64"/>
    </row>
    <row r="78" spans="1:14" ht="20.25" customHeight="1" hidden="1">
      <c r="A78" s="26">
        <v>6657</v>
      </c>
      <c r="B78" s="26" t="s">
        <v>93</v>
      </c>
      <c r="C78" s="30">
        <v>0</v>
      </c>
      <c r="D78" s="88">
        <v>0</v>
      </c>
      <c r="E78" s="49">
        <v>0</v>
      </c>
      <c r="F78" s="15"/>
      <c r="G78" s="69"/>
      <c r="H78" s="70"/>
      <c r="I78" s="67"/>
      <c r="J78" s="64"/>
      <c r="K78" s="64"/>
      <c r="L78" s="64"/>
      <c r="M78" s="64"/>
      <c r="N78" s="64"/>
    </row>
    <row r="79" spans="1:14" ht="18.75">
      <c r="A79" s="26">
        <v>6651</v>
      </c>
      <c r="B79" s="26" t="s">
        <v>151</v>
      </c>
      <c r="C79" s="89">
        <v>6000000</v>
      </c>
      <c r="D79" s="88">
        <v>0</v>
      </c>
      <c r="E79" s="49">
        <f t="shared" si="0"/>
        <v>0</v>
      </c>
      <c r="F79" s="15"/>
      <c r="G79" s="69"/>
      <c r="H79" s="70"/>
      <c r="I79" s="72"/>
      <c r="J79" s="64"/>
      <c r="K79" s="64"/>
      <c r="L79" s="64"/>
      <c r="M79" s="64"/>
      <c r="N79" s="64"/>
    </row>
    <row r="80" spans="1:14" ht="18.75">
      <c r="A80" s="26">
        <v>6699</v>
      </c>
      <c r="B80" s="26" t="s">
        <v>152</v>
      </c>
      <c r="C80" s="89">
        <v>924000</v>
      </c>
      <c r="D80" s="88">
        <v>0</v>
      </c>
      <c r="E80" s="49">
        <f t="shared" si="0"/>
        <v>0</v>
      </c>
      <c r="F80" s="15"/>
      <c r="G80" s="69"/>
      <c r="H80" s="70"/>
      <c r="I80" s="72"/>
      <c r="J80" s="64"/>
      <c r="K80" s="64"/>
      <c r="L80" s="64"/>
      <c r="M80" s="64"/>
      <c r="N80" s="64"/>
    </row>
    <row r="81" spans="1:14" ht="18.75">
      <c r="A81" s="26">
        <v>6699</v>
      </c>
      <c r="B81" s="26" t="s">
        <v>94</v>
      </c>
      <c r="C81" s="94"/>
      <c r="D81" s="88">
        <v>0</v>
      </c>
      <c r="E81" s="49" t="e">
        <f>(D81/C81)</f>
        <v>#DIV/0!</v>
      </c>
      <c r="F81" s="15"/>
      <c r="G81" s="69"/>
      <c r="H81" s="70"/>
      <c r="I81" s="72"/>
      <c r="J81" s="64"/>
      <c r="K81" s="64"/>
      <c r="L81" s="64"/>
      <c r="M81" s="64"/>
      <c r="N81" s="64"/>
    </row>
    <row r="82" spans="1:14" ht="23.25">
      <c r="A82" s="24">
        <v>6700</v>
      </c>
      <c r="B82" s="24" t="s">
        <v>95</v>
      </c>
      <c r="C82" s="33">
        <f>SUM(C83:C86)</f>
        <v>728040000</v>
      </c>
      <c r="D82" s="33">
        <f>SUM(D83:D86)</f>
        <v>3700000</v>
      </c>
      <c r="E82" s="57">
        <f>(D82/C82)</f>
        <v>0.00508213834404703</v>
      </c>
      <c r="F82" s="15"/>
      <c r="G82" s="69"/>
      <c r="H82" s="70"/>
      <c r="I82" s="72"/>
      <c r="J82" s="64"/>
      <c r="K82" s="64"/>
      <c r="L82" s="64"/>
      <c r="M82" s="64"/>
      <c r="N82" s="64"/>
    </row>
    <row r="83" spans="1:14" ht="18.75">
      <c r="A83" s="26">
        <v>6701</v>
      </c>
      <c r="B83" s="26" t="s">
        <v>96</v>
      </c>
      <c r="C83" s="30">
        <v>154440000</v>
      </c>
      <c r="D83" s="89">
        <v>0</v>
      </c>
      <c r="E83" s="49">
        <f t="shared" si="0"/>
        <v>0</v>
      </c>
      <c r="F83" s="50"/>
      <c r="G83" s="69"/>
      <c r="H83" s="70"/>
      <c r="I83" s="72"/>
      <c r="J83" s="64"/>
      <c r="K83" s="64"/>
      <c r="L83" s="64"/>
      <c r="M83" s="64"/>
      <c r="N83" s="64"/>
    </row>
    <row r="84" spans="1:14" ht="26.25" customHeight="1">
      <c r="A84" s="26">
        <v>6702</v>
      </c>
      <c r="B84" s="26" t="s">
        <v>97</v>
      </c>
      <c r="C84" s="30">
        <v>356400000</v>
      </c>
      <c r="D84" s="89">
        <v>0</v>
      </c>
      <c r="E84" s="49">
        <f t="shared" si="0"/>
        <v>0</v>
      </c>
      <c r="F84" s="50"/>
      <c r="G84" s="22"/>
      <c r="H84" s="63"/>
      <c r="I84" s="72"/>
      <c r="J84" s="64"/>
      <c r="K84" s="64"/>
      <c r="L84" s="64"/>
      <c r="M84" s="64"/>
      <c r="N84" s="64"/>
    </row>
    <row r="85" spans="1:14" ht="18.75">
      <c r="A85" s="26">
        <v>6703</v>
      </c>
      <c r="B85" s="26" t="s">
        <v>98</v>
      </c>
      <c r="C85" s="30">
        <v>187200000</v>
      </c>
      <c r="D85" s="89">
        <v>0</v>
      </c>
      <c r="E85" s="49">
        <f t="shared" si="0"/>
        <v>0</v>
      </c>
      <c r="F85" s="50"/>
      <c r="G85" s="69"/>
      <c r="H85" s="70"/>
      <c r="I85" s="67"/>
      <c r="J85" s="64"/>
      <c r="K85" s="64"/>
      <c r="L85" s="64"/>
      <c r="M85" s="64"/>
      <c r="N85" s="64"/>
    </row>
    <row r="86" spans="1:14" ht="18.75">
      <c r="A86" s="26">
        <v>6704</v>
      </c>
      <c r="B86" s="26" t="s">
        <v>99</v>
      </c>
      <c r="C86" s="30">
        <v>30000000</v>
      </c>
      <c r="D86" s="89">
        <v>3700000</v>
      </c>
      <c r="E86" s="49">
        <f t="shared" si="0"/>
        <v>0.12333333333333334</v>
      </c>
      <c r="F86" s="50"/>
      <c r="G86" s="69"/>
      <c r="H86" s="70"/>
      <c r="I86" s="72"/>
      <c r="J86" s="64"/>
      <c r="K86" s="64"/>
      <c r="L86" s="64"/>
      <c r="M86" s="64"/>
      <c r="N86" s="64"/>
    </row>
    <row r="87" spans="1:14" ht="23.25">
      <c r="A87" s="26"/>
      <c r="B87" s="24" t="s">
        <v>114</v>
      </c>
      <c r="C87" s="33">
        <f>C89+C88</f>
        <v>25000000</v>
      </c>
      <c r="D87" s="33">
        <f>D89+D88</f>
        <v>0</v>
      </c>
      <c r="E87" s="57">
        <f>(D87/C87)</f>
        <v>0</v>
      </c>
      <c r="F87" s="50"/>
      <c r="G87" s="69"/>
      <c r="H87" s="70"/>
      <c r="I87" s="72"/>
      <c r="J87" s="64"/>
      <c r="K87" s="64"/>
      <c r="L87" s="64"/>
      <c r="M87" s="64"/>
      <c r="N87" s="64"/>
    </row>
    <row r="88" spans="1:14" ht="18.75">
      <c r="A88" s="26">
        <v>6751</v>
      </c>
      <c r="B88" s="13" t="s">
        <v>128</v>
      </c>
      <c r="C88" s="30">
        <v>10000000</v>
      </c>
      <c r="D88" s="30">
        <v>0</v>
      </c>
      <c r="E88" s="49">
        <f>(D88/C88)</f>
        <v>0</v>
      </c>
      <c r="F88" s="50"/>
      <c r="G88" s="69"/>
      <c r="H88" s="70"/>
      <c r="I88" s="72"/>
      <c r="J88" s="64"/>
      <c r="K88" s="64"/>
      <c r="L88" s="64"/>
      <c r="M88" s="64"/>
      <c r="N88" s="64"/>
    </row>
    <row r="89" spans="1:14" ht="18.75">
      <c r="A89" s="26">
        <v>6799</v>
      </c>
      <c r="B89" s="13" t="s">
        <v>117</v>
      </c>
      <c r="C89" s="30">
        <v>15000000</v>
      </c>
      <c r="D89" s="30">
        <v>0</v>
      </c>
      <c r="E89" s="49">
        <f>(D89/C89)</f>
        <v>0</v>
      </c>
      <c r="F89" s="50"/>
      <c r="G89" s="69"/>
      <c r="H89" s="70"/>
      <c r="I89" s="72"/>
      <c r="J89" s="64"/>
      <c r="K89" s="64"/>
      <c r="L89" s="64"/>
      <c r="M89" s="64"/>
      <c r="N89" s="64"/>
    </row>
    <row r="90" spans="1:14" ht="23.25">
      <c r="A90" s="36">
        <v>6900</v>
      </c>
      <c r="B90" s="24" t="s">
        <v>101</v>
      </c>
      <c r="C90" s="33">
        <f>SUM(C91:C95)</f>
        <v>75000000</v>
      </c>
      <c r="D90" s="33">
        <f>SUM(D91:D95)</f>
        <v>79165000</v>
      </c>
      <c r="E90" s="57">
        <f>(D90/C90)</f>
        <v>1.0555333333333334</v>
      </c>
      <c r="F90" s="15"/>
      <c r="G90" s="69"/>
      <c r="H90" s="70"/>
      <c r="I90" s="72"/>
      <c r="J90" s="64"/>
      <c r="K90" s="64"/>
      <c r="L90" s="64"/>
      <c r="M90" s="64"/>
      <c r="N90" s="64"/>
    </row>
    <row r="91" spans="1:14" ht="18.75">
      <c r="A91" s="37">
        <v>6907</v>
      </c>
      <c r="B91" s="38" t="s">
        <v>102</v>
      </c>
      <c r="C91" s="30">
        <v>15000000</v>
      </c>
      <c r="D91" s="89">
        <v>0</v>
      </c>
      <c r="E91" s="49">
        <f t="shared" si="0"/>
        <v>0</v>
      </c>
      <c r="F91" s="15"/>
      <c r="G91" s="22"/>
      <c r="H91" s="63"/>
      <c r="I91" s="72"/>
      <c r="J91" s="64"/>
      <c r="K91" s="64"/>
      <c r="L91" s="64"/>
      <c r="M91" s="64"/>
      <c r="N91" s="64"/>
    </row>
    <row r="92" spans="1:14" ht="18.75">
      <c r="A92" s="26">
        <v>6912</v>
      </c>
      <c r="B92" s="26" t="s">
        <v>103</v>
      </c>
      <c r="C92" s="30">
        <v>20000000</v>
      </c>
      <c r="D92" s="89">
        <v>33055000</v>
      </c>
      <c r="E92" s="49">
        <f t="shared" si="0"/>
        <v>1.65275</v>
      </c>
      <c r="F92" s="50"/>
      <c r="G92" s="69"/>
      <c r="H92" s="70"/>
      <c r="I92" s="67"/>
      <c r="J92" s="64"/>
      <c r="K92" s="64"/>
      <c r="L92" s="64"/>
      <c r="M92" s="64"/>
      <c r="N92" s="64"/>
    </row>
    <row r="93" spans="1:14" ht="18.75">
      <c r="A93" s="26">
        <v>6913</v>
      </c>
      <c r="B93" s="26" t="s">
        <v>153</v>
      </c>
      <c r="C93" s="30">
        <v>15000000</v>
      </c>
      <c r="D93" s="89">
        <v>0</v>
      </c>
      <c r="E93" s="49">
        <f t="shared" si="0"/>
        <v>0</v>
      </c>
      <c r="F93" s="15"/>
      <c r="G93" s="69"/>
      <c r="H93" s="70"/>
      <c r="I93" s="72"/>
      <c r="J93" s="64"/>
      <c r="K93" s="64"/>
      <c r="L93" s="64"/>
      <c r="M93" s="64"/>
      <c r="N93" s="64"/>
    </row>
    <row r="94" spans="1:14" ht="18.75">
      <c r="A94" s="26">
        <v>6921</v>
      </c>
      <c r="B94" s="26" t="s">
        <v>104</v>
      </c>
      <c r="C94" s="30">
        <v>10000000</v>
      </c>
      <c r="D94" s="89">
        <v>31500000</v>
      </c>
      <c r="E94" s="49">
        <f t="shared" si="0"/>
        <v>3.15</v>
      </c>
      <c r="F94" s="15"/>
      <c r="G94" s="22"/>
      <c r="H94" s="63"/>
      <c r="I94" s="72"/>
      <c r="J94" s="64"/>
      <c r="K94" s="64"/>
      <c r="L94" s="64"/>
      <c r="M94" s="64"/>
      <c r="N94" s="64"/>
    </row>
    <row r="95" spans="1:14" ht="37.5">
      <c r="A95" s="13">
        <v>6949</v>
      </c>
      <c r="B95" s="80" t="s">
        <v>105</v>
      </c>
      <c r="C95" s="30">
        <v>15000000</v>
      </c>
      <c r="D95" s="89">
        <v>14610000</v>
      </c>
      <c r="E95" s="49">
        <f t="shared" si="0"/>
        <v>0.974</v>
      </c>
      <c r="F95" s="15"/>
      <c r="G95" s="69"/>
      <c r="H95" s="70"/>
      <c r="I95" s="67"/>
      <c r="J95" s="64"/>
      <c r="K95" s="64"/>
      <c r="L95" s="64"/>
      <c r="M95" s="64"/>
      <c r="N95" s="64"/>
    </row>
    <row r="96" spans="1:14" ht="23.25">
      <c r="A96" s="24">
        <v>7000</v>
      </c>
      <c r="B96" s="24" t="s">
        <v>106</v>
      </c>
      <c r="C96" s="33">
        <f>SUM(C97:C103)</f>
        <v>126112364</v>
      </c>
      <c r="D96" s="33">
        <f>SUM(D97:D104)</f>
        <v>32558000</v>
      </c>
      <c r="E96" s="57">
        <f>(D96/C96)</f>
        <v>0.25816659816162035</v>
      </c>
      <c r="F96" s="15"/>
      <c r="G96" s="69"/>
      <c r="H96" s="70"/>
      <c r="I96" s="72"/>
      <c r="J96" s="64"/>
      <c r="K96" s="64"/>
      <c r="L96" s="64"/>
      <c r="M96" s="64"/>
      <c r="N96" s="64"/>
    </row>
    <row r="97" spans="1:14" ht="18.75">
      <c r="A97" s="26">
        <v>7001</v>
      </c>
      <c r="B97" s="26" t="s">
        <v>154</v>
      </c>
      <c r="C97" s="30">
        <v>15000000</v>
      </c>
      <c r="D97" s="91">
        <v>12442000</v>
      </c>
      <c r="E97" s="49">
        <f t="shared" si="0"/>
        <v>0.8294666666666667</v>
      </c>
      <c r="F97" s="15"/>
      <c r="G97" s="22"/>
      <c r="H97" s="63"/>
      <c r="I97" s="72"/>
      <c r="J97" s="64"/>
      <c r="K97" s="64"/>
      <c r="L97" s="64"/>
      <c r="M97" s="64"/>
      <c r="N97" s="64"/>
    </row>
    <row r="98" spans="1:14" ht="18.75">
      <c r="A98" s="26">
        <v>7003</v>
      </c>
      <c r="B98" s="26" t="s">
        <v>155</v>
      </c>
      <c r="C98" s="30">
        <v>5000000</v>
      </c>
      <c r="D98" s="60">
        <v>0</v>
      </c>
      <c r="E98" s="49">
        <f t="shared" si="0"/>
        <v>0</v>
      </c>
      <c r="F98" s="15"/>
      <c r="G98" s="69"/>
      <c r="H98" s="70"/>
      <c r="I98" s="67"/>
      <c r="J98" s="64"/>
      <c r="K98" s="64"/>
      <c r="L98" s="64"/>
      <c r="M98" s="64"/>
      <c r="N98" s="64"/>
    </row>
    <row r="99" spans="1:14" ht="37.5">
      <c r="A99" s="26">
        <v>7004</v>
      </c>
      <c r="B99" s="81" t="s">
        <v>156</v>
      </c>
      <c r="C99" s="30">
        <v>3640000</v>
      </c>
      <c r="D99" s="60">
        <v>0</v>
      </c>
      <c r="E99" s="49">
        <f t="shared" si="0"/>
        <v>0</v>
      </c>
      <c r="F99" s="15"/>
      <c r="G99" s="22"/>
      <c r="H99" s="63"/>
      <c r="I99" s="72"/>
      <c r="J99" s="64"/>
      <c r="K99" s="64"/>
      <c r="L99" s="64"/>
      <c r="M99" s="64"/>
      <c r="N99" s="64"/>
    </row>
    <row r="100" spans="1:14" ht="18.75">
      <c r="A100" s="26">
        <v>7006</v>
      </c>
      <c r="B100" s="26" t="s">
        <v>155</v>
      </c>
      <c r="C100" s="30">
        <v>3000000</v>
      </c>
      <c r="D100" s="60">
        <v>0</v>
      </c>
      <c r="E100" s="49">
        <f>(D100/C100)</f>
        <v>0</v>
      </c>
      <c r="F100" s="15"/>
      <c r="G100" s="22"/>
      <c r="H100" s="63"/>
      <c r="I100" s="72"/>
      <c r="J100" s="64"/>
      <c r="K100" s="64"/>
      <c r="L100" s="64"/>
      <c r="M100" s="64"/>
      <c r="N100" s="64"/>
    </row>
    <row r="101" spans="1:14" ht="18.75">
      <c r="A101" s="39">
        <v>7049</v>
      </c>
      <c r="B101" s="26" t="s">
        <v>157</v>
      </c>
      <c r="C101" s="30">
        <v>4000000</v>
      </c>
      <c r="D101" s="60">
        <v>0</v>
      </c>
      <c r="E101" s="49">
        <f t="shared" si="0"/>
        <v>0</v>
      </c>
      <c r="F101" s="15"/>
      <c r="G101" s="69"/>
      <c r="H101" s="70"/>
      <c r="I101" s="67"/>
      <c r="J101" s="64"/>
      <c r="K101" s="64"/>
      <c r="L101" s="64"/>
      <c r="M101" s="64"/>
      <c r="N101" s="64"/>
    </row>
    <row r="102" spans="1:14" ht="37.5">
      <c r="A102" s="39">
        <v>7049</v>
      </c>
      <c r="B102" s="81" t="s">
        <v>158</v>
      </c>
      <c r="C102" s="30">
        <v>65472364</v>
      </c>
      <c r="D102" s="30">
        <v>20116000</v>
      </c>
      <c r="E102" s="49">
        <f t="shared" si="0"/>
        <v>0.3072441373890211</v>
      </c>
      <c r="F102" s="15"/>
      <c r="G102" s="22"/>
      <c r="H102" s="64"/>
      <c r="I102" s="72"/>
      <c r="J102" s="64"/>
      <c r="K102" s="64"/>
      <c r="L102" s="64"/>
      <c r="M102" s="64"/>
      <c r="N102" s="64"/>
    </row>
    <row r="103" spans="1:14" ht="18.75">
      <c r="A103" s="39">
        <v>7049</v>
      </c>
      <c r="B103" s="26" t="s">
        <v>159</v>
      </c>
      <c r="C103" s="30">
        <v>30000000</v>
      </c>
      <c r="D103" s="91">
        <v>0</v>
      </c>
      <c r="E103" s="49">
        <f t="shared" si="0"/>
        <v>0</v>
      </c>
      <c r="F103" s="50"/>
      <c r="G103" s="64"/>
      <c r="H103" s="64"/>
      <c r="I103" s="64"/>
      <c r="J103" s="64"/>
      <c r="K103" s="64"/>
      <c r="L103" s="64"/>
      <c r="M103" s="64"/>
      <c r="N103" s="64"/>
    </row>
    <row r="104" spans="1:14" ht="18.75">
      <c r="A104" s="39">
        <v>7049</v>
      </c>
      <c r="B104" s="81" t="s">
        <v>100</v>
      </c>
      <c r="C104" s="30">
        <v>5000000</v>
      </c>
      <c r="D104" s="30">
        <v>0</v>
      </c>
      <c r="E104" s="49">
        <f>(D104/C104)</f>
        <v>0</v>
      </c>
      <c r="F104" s="15"/>
      <c r="G104" s="22"/>
      <c r="H104" s="64"/>
      <c r="I104" s="72"/>
      <c r="J104" s="64"/>
      <c r="K104" s="64"/>
      <c r="L104" s="64"/>
      <c r="M104" s="64"/>
      <c r="N104" s="64"/>
    </row>
    <row r="105" spans="1:14" ht="23.25">
      <c r="A105" s="24">
        <v>7750</v>
      </c>
      <c r="B105" s="24" t="s">
        <v>100</v>
      </c>
      <c r="C105" s="33">
        <f>SUM(C106:C107)</f>
        <v>181800000</v>
      </c>
      <c r="D105" s="33">
        <f>SUM(D106:D107)</f>
        <v>7000000</v>
      </c>
      <c r="E105" s="57">
        <f>(D105/C105)</f>
        <v>0.03850385038503851</v>
      </c>
      <c r="F105" s="50"/>
      <c r="G105" s="64"/>
      <c r="H105" s="64"/>
      <c r="I105" s="64"/>
      <c r="J105" s="64"/>
      <c r="K105" s="64"/>
      <c r="L105" s="64"/>
      <c r="M105" s="64"/>
      <c r="N105" s="64"/>
    </row>
    <row r="106" spans="1:14" ht="18.75">
      <c r="A106" s="40">
        <v>7766</v>
      </c>
      <c r="B106" s="26" t="s">
        <v>160</v>
      </c>
      <c r="C106" s="30">
        <v>20000000</v>
      </c>
      <c r="D106" s="60">
        <v>0</v>
      </c>
      <c r="E106" s="49">
        <v>0</v>
      </c>
      <c r="F106" s="50"/>
      <c r="G106" s="64"/>
      <c r="H106" s="64"/>
      <c r="I106" s="64"/>
      <c r="J106" s="64"/>
      <c r="K106" s="64"/>
      <c r="L106" s="64"/>
      <c r="M106" s="64"/>
      <c r="N106" s="64"/>
    </row>
    <row r="107" spans="1:14" ht="18" customHeight="1">
      <c r="A107" s="40">
        <v>7799</v>
      </c>
      <c r="B107" s="26" t="s">
        <v>100</v>
      </c>
      <c r="C107" s="30">
        <v>161800000</v>
      </c>
      <c r="D107" s="92">
        <v>7000000</v>
      </c>
      <c r="E107" s="49">
        <f aca="true" t="shared" si="1" ref="E107:E171">(D107/C107)</f>
        <v>0.04326328800988875</v>
      </c>
      <c r="F107" s="15"/>
      <c r="G107" s="64"/>
      <c r="H107" s="64"/>
      <c r="I107" s="64"/>
      <c r="J107" s="64"/>
      <c r="K107" s="64"/>
      <c r="L107" s="64"/>
      <c r="M107" s="64"/>
      <c r="N107" s="64"/>
    </row>
    <row r="108" spans="1:14" ht="23.25" hidden="1">
      <c r="A108" s="24">
        <v>9000</v>
      </c>
      <c r="B108" s="24" t="s">
        <v>141</v>
      </c>
      <c r="C108" s="33"/>
      <c r="D108" s="33">
        <f>D109</f>
        <v>0</v>
      </c>
      <c r="E108" s="57">
        <v>0</v>
      </c>
      <c r="F108" s="50"/>
      <c r="G108" s="64"/>
      <c r="H108" s="64"/>
      <c r="I108" s="64"/>
      <c r="J108" s="64"/>
      <c r="K108" s="64"/>
      <c r="L108" s="64"/>
      <c r="M108" s="64"/>
      <c r="N108" s="64"/>
    </row>
    <row r="109" spans="1:14" ht="18.75" hidden="1">
      <c r="A109" s="40">
        <v>9003</v>
      </c>
      <c r="B109" s="26" t="s">
        <v>107</v>
      </c>
      <c r="C109" s="30"/>
      <c r="D109" s="30">
        <v>0</v>
      </c>
      <c r="E109" s="49">
        <v>0</v>
      </c>
      <c r="F109" s="50"/>
      <c r="G109" s="64"/>
      <c r="H109" s="64"/>
      <c r="I109" s="64"/>
      <c r="J109" s="64"/>
      <c r="K109" s="64"/>
      <c r="L109" s="64"/>
      <c r="M109" s="64"/>
      <c r="N109" s="64"/>
    </row>
    <row r="110" spans="1:14" ht="37.5" hidden="1">
      <c r="A110" s="24">
        <v>9050</v>
      </c>
      <c r="B110" s="83" t="s">
        <v>164</v>
      </c>
      <c r="C110" s="33"/>
      <c r="D110" s="33">
        <f>D111</f>
        <v>0</v>
      </c>
      <c r="E110" s="57" t="e">
        <f>C110/D110</f>
        <v>#DIV/0!</v>
      </c>
      <c r="F110" s="50"/>
      <c r="G110" s="64"/>
      <c r="H110" s="64"/>
      <c r="I110" s="64"/>
      <c r="J110" s="64"/>
      <c r="K110" s="64"/>
      <c r="L110" s="64"/>
      <c r="M110" s="64"/>
      <c r="N110" s="64"/>
    </row>
    <row r="111" spans="1:14" ht="18.75" hidden="1">
      <c r="A111" s="40">
        <v>9099</v>
      </c>
      <c r="B111" s="26" t="s">
        <v>165</v>
      </c>
      <c r="C111" s="30">
        <v>0</v>
      </c>
      <c r="D111" s="30">
        <v>0</v>
      </c>
      <c r="E111" s="49">
        <v>0</v>
      </c>
      <c r="F111" s="50"/>
      <c r="G111" s="64"/>
      <c r="H111" s="64"/>
      <c r="I111" s="64"/>
      <c r="J111" s="64"/>
      <c r="K111" s="64"/>
      <c r="L111" s="64"/>
      <c r="M111" s="64"/>
      <c r="N111" s="64"/>
    </row>
    <row r="112" spans="1:14" ht="18.75" hidden="1">
      <c r="A112" s="40">
        <v>9099</v>
      </c>
      <c r="B112" s="26" t="s">
        <v>139</v>
      </c>
      <c r="C112" s="30">
        <v>0</v>
      </c>
      <c r="D112" s="30">
        <v>0</v>
      </c>
      <c r="E112" s="49">
        <v>0</v>
      </c>
      <c r="F112" s="50"/>
      <c r="G112" s="64"/>
      <c r="H112" s="64"/>
      <c r="I112" s="64"/>
      <c r="J112" s="64"/>
      <c r="K112" s="64"/>
      <c r="L112" s="64"/>
      <c r="M112" s="64"/>
      <c r="N112" s="64"/>
    </row>
    <row r="113" spans="1:14" ht="56.25" customHeight="1" hidden="1">
      <c r="A113" s="40">
        <v>9099</v>
      </c>
      <c r="B113" s="81" t="s">
        <v>166</v>
      </c>
      <c r="C113" s="30">
        <v>0</v>
      </c>
      <c r="D113" s="30">
        <v>0</v>
      </c>
      <c r="E113" s="49">
        <v>0</v>
      </c>
      <c r="F113" s="50"/>
      <c r="G113" s="64"/>
      <c r="H113" s="64"/>
      <c r="I113" s="64"/>
      <c r="J113" s="64"/>
      <c r="K113" s="64"/>
      <c r="L113" s="64"/>
      <c r="M113" s="64"/>
      <c r="N113" s="64"/>
    </row>
    <row r="114" spans="1:14" s="55" customFormat="1" ht="39">
      <c r="A114" s="52">
        <v>1.2</v>
      </c>
      <c r="B114" s="53" t="s">
        <v>28</v>
      </c>
      <c r="C114" s="54">
        <f>C115+C119+C126+C129+C132+C141+C124</f>
        <v>714242600</v>
      </c>
      <c r="D114" s="54">
        <f>D115+D119+D124+D129+D132</f>
        <v>176774925</v>
      </c>
      <c r="E114" s="54"/>
      <c r="F114" s="52"/>
      <c r="G114" s="73"/>
      <c r="H114" s="73"/>
      <c r="I114" s="73"/>
      <c r="J114" s="73"/>
      <c r="K114" s="73"/>
      <c r="L114" s="73"/>
      <c r="M114" s="73"/>
      <c r="N114" s="73"/>
    </row>
    <row r="115" spans="1:14" ht="23.25">
      <c r="A115" s="24">
        <v>6100</v>
      </c>
      <c r="B115" s="41" t="s">
        <v>73</v>
      </c>
      <c r="C115" s="33">
        <f>C117+C116</f>
        <v>236049600</v>
      </c>
      <c r="D115" s="33">
        <f>D117+D116+D118</f>
        <v>36479625</v>
      </c>
      <c r="E115" s="57">
        <f>(D115/C115)</f>
        <v>0.1545422021473453</v>
      </c>
      <c r="F115" s="15"/>
      <c r="G115" s="64"/>
      <c r="H115" s="64"/>
      <c r="I115" s="64"/>
      <c r="J115" s="69"/>
      <c r="K115" s="70"/>
      <c r="L115" s="72"/>
      <c r="M115" s="64"/>
      <c r="N115" s="64"/>
    </row>
    <row r="116" spans="1:14" ht="18.75">
      <c r="A116" s="26">
        <v>6103</v>
      </c>
      <c r="B116" s="26" t="s">
        <v>120</v>
      </c>
      <c r="C116" s="30">
        <v>86049600</v>
      </c>
      <c r="D116" s="89">
        <v>22604400</v>
      </c>
      <c r="E116" s="49">
        <f>(D116/C116)</f>
        <v>0.2626903553299492</v>
      </c>
      <c r="F116" s="76"/>
      <c r="G116" s="64"/>
      <c r="H116" s="64"/>
      <c r="I116" s="64"/>
      <c r="J116" s="22"/>
      <c r="K116" s="63"/>
      <c r="L116" s="67"/>
      <c r="M116" s="64"/>
      <c r="N116" s="64"/>
    </row>
    <row r="117" spans="1:14" ht="18.75">
      <c r="A117" s="26">
        <v>6105</v>
      </c>
      <c r="B117" s="26" t="s">
        <v>161</v>
      </c>
      <c r="C117" s="30">
        <v>150000000</v>
      </c>
      <c r="D117" s="89">
        <v>0</v>
      </c>
      <c r="E117" s="49">
        <f t="shared" si="1"/>
        <v>0</v>
      </c>
      <c r="F117" s="76"/>
      <c r="G117" s="64"/>
      <c r="H117" s="64"/>
      <c r="I117" s="64"/>
      <c r="J117" s="22"/>
      <c r="K117" s="63"/>
      <c r="L117" s="67"/>
      <c r="M117" s="64"/>
      <c r="N117" s="64"/>
    </row>
    <row r="118" spans="1:14" ht="18.75">
      <c r="A118" s="26">
        <v>6051</v>
      </c>
      <c r="B118" s="26" t="s">
        <v>68</v>
      </c>
      <c r="C118" s="30">
        <v>0</v>
      </c>
      <c r="D118" s="89">
        <v>13875225</v>
      </c>
      <c r="E118" s="49">
        <v>0</v>
      </c>
      <c r="F118" s="76"/>
      <c r="G118" s="64"/>
      <c r="H118" s="64"/>
      <c r="I118" s="64"/>
      <c r="J118" s="22"/>
      <c r="K118" s="63"/>
      <c r="L118" s="67"/>
      <c r="M118" s="64"/>
      <c r="N118" s="64"/>
    </row>
    <row r="119" spans="1:14" ht="37.5">
      <c r="A119" s="42">
        <v>6400</v>
      </c>
      <c r="B119" s="82" t="s">
        <v>124</v>
      </c>
      <c r="C119" s="33">
        <f>SUM(C120:C123)</f>
        <v>180293000</v>
      </c>
      <c r="D119" s="33">
        <f>SUM(D120:D123)</f>
        <v>42795300</v>
      </c>
      <c r="E119" s="57">
        <f t="shared" si="1"/>
        <v>0.2373652887244652</v>
      </c>
      <c r="F119" s="15"/>
      <c r="G119" s="64"/>
      <c r="H119" s="64"/>
      <c r="I119" s="74"/>
      <c r="J119" s="69"/>
      <c r="K119" s="70"/>
      <c r="L119" s="72"/>
      <c r="M119" s="64"/>
      <c r="N119" s="64"/>
    </row>
    <row r="120" spans="1:14" ht="37.5">
      <c r="A120" s="26">
        <v>6449</v>
      </c>
      <c r="B120" s="81" t="s">
        <v>129</v>
      </c>
      <c r="C120" s="30">
        <v>4680000</v>
      </c>
      <c r="D120" s="89">
        <v>1170000</v>
      </c>
      <c r="E120" s="49">
        <f t="shared" si="1"/>
        <v>0.25</v>
      </c>
      <c r="F120" s="50"/>
      <c r="G120" s="64"/>
      <c r="H120" s="64"/>
      <c r="I120" s="90"/>
      <c r="J120" s="22"/>
      <c r="K120" s="63"/>
      <c r="L120" s="67"/>
      <c r="M120" s="64"/>
      <c r="N120" s="64"/>
    </row>
    <row r="121" spans="1:14" ht="18.75">
      <c r="A121" s="26">
        <v>6449</v>
      </c>
      <c r="B121" s="81" t="s">
        <v>130</v>
      </c>
      <c r="C121" s="30">
        <v>162053000</v>
      </c>
      <c r="D121" s="89">
        <v>32835300</v>
      </c>
      <c r="E121" s="49">
        <f>(D121/C121)</f>
        <v>0.20262074753321443</v>
      </c>
      <c r="F121" s="50"/>
      <c r="G121" s="64"/>
      <c r="H121" s="64"/>
      <c r="I121" s="90"/>
      <c r="J121" s="22"/>
      <c r="K121" s="63"/>
      <c r="L121" s="67"/>
      <c r="M121" s="64"/>
      <c r="N121" s="64"/>
    </row>
    <row r="122" spans="1:14" ht="18.75">
      <c r="A122" s="26">
        <v>6449</v>
      </c>
      <c r="B122" s="81" t="s">
        <v>131</v>
      </c>
      <c r="C122" s="30">
        <v>1560000</v>
      </c>
      <c r="D122" s="89">
        <v>390000</v>
      </c>
      <c r="E122" s="49">
        <f>(D122/C122)</f>
        <v>0.25</v>
      </c>
      <c r="F122" s="50"/>
      <c r="G122" s="64"/>
      <c r="H122" s="64"/>
      <c r="I122" s="64"/>
      <c r="J122" s="22"/>
      <c r="K122" s="63"/>
      <c r="L122" s="67"/>
      <c r="M122" s="64"/>
      <c r="N122" s="64"/>
    </row>
    <row r="123" spans="1:14" ht="18" customHeight="1">
      <c r="A123" s="26">
        <v>6449</v>
      </c>
      <c r="B123" s="81" t="s">
        <v>132</v>
      </c>
      <c r="C123" s="30">
        <v>12000000</v>
      </c>
      <c r="D123" s="89">
        <v>8400000</v>
      </c>
      <c r="E123" s="49">
        <f>(D123/C123)</f>
        <v>0.7</v>
      </c>
      <c r="F123" s="50"/>
      <c r="G123" s="64"/>
      <c r="H123" s="64"/>
      <c r="I123" s="64"/>
      <c r="J123" s="22"/>
      <c r="K123" s="63"/>
      <c r="L123" s="67"/>
      <c r="M123" s="64"/>
      <c r="N123" s="64"/>
    </row>
    <row r="124" spans="1:14" ht="23.25" hidden="1">
      <c r="A124" s="43" t="s">
        <v>142</v>
      </c>
      <c r="B124" s="24" t="s">
        <v>83</v>
      </c>
      <c r="C124" s="33">
        <f>SUM(C125)</f>
        <v>0</v>
      </c>
      <c r="D124" s="33">
        <f>SUM(D125:D126)</f>
        <v>0</v>
      </c>
      <c r="E124" s="57" t="e">
        <f>(D124/C124)</f>
        <v>#DIV/0!</v>
      </c>
      <c r="F124" s="15"/>
      <c r="G124" s="64"/>
      <c r="H124" s="64"/>
      <c r="I124" s="64"/>
      <c r="J124" s="22"/>
      <c r="K124" s="63"/>
      <c r="L124" s="67"/>
      <c r="M124" s="64"/>
      <c r="N124" s="64"/>
    </row>
    <row r="125" spans="1:6" ht="18.75" hidden="1">
      <c r="A125" s="26">
        <v>6599</v>
      </c>
      <c r="B125" s="26" t="s">
        <v>138</v>
      </c>
      <c r="C125" s="30">
        <v>0</v>
      </c>
      <c r="D125" s="60">
        <v>0</v>
      </c>
      <c r="E125" s="49" t="e">
        <f>(D125/C125)</f>
        <v>#DIV/0!</v>
      </c>
      <c r="F125" s="15"/>
    </row>
    <row r="126" spans="1:14" ht="23.25">
      <c r="A126" s="43" t="s">
        <v>113</v>
      </c>
      <c r="B126" s="24" t="s">
        <v>114</v>
      </c>
      <c r="C126" s="33">
        <f>SUM(C127:C128)</f>
        <v>70000000</v>
      </c>
      <c r="D126" s="33">
        <f>SUM(D127:D128)</f>
        <v>0</v>
      </c>
      <c r="E126" s="57">
        <f t="shared" si="1"/>
        <v>0</v>
      </c>
      <c r="F126" s="15"/>
      <c r="G126" s="64"/>
      <c r="H126" s="64"/>
      <c r="I126" s="64"/>
      <c r="J126" s="22"/>
      <c r="K126" s="63"/>
      <c r="L126" s="67"/>
      <c r="M126" s="64"/>
      <c r="N126" s="64"/>
    </row>
    <row r="127" spans="1:14" ht="18.75">
      <c r="A127" s="26">
        <v>6758</v>
      </c>
      <c r="B127" s="26" t="s">
        <v>162</v>
      </c>
      <c r="C127" s="30">
        <v>70000000</v>
      </c>
      <c r="D127" s="89">
        <v>0</v>
      </c>
      <c r="E127" s="49">
        <f t="shared" si="1"/>
        <v>0</v>
      </c>
      <c r="F127" s="15"/>
      <c r="G127" s="64"/>
      <c r="H127" s="64"/>
      <c r="I127" s="64"/>
      <c r="J127" s="69"/>
      <c r="K127" s="70"/>
      <c r="L127" s="72"/>
      <c r="M127" s="64"/>
      <c r="N127" s="64"/>
    </row>
    <row r="128" spans="1:14" ht="18.75" hidden="1">
      <c r="A128" s="26">
        <v>6758</v>
      </c>
      <c r="B128" s="26" t="s">
        <v>126</v>
      </c>
      <c r="C128" s="30">
        <v>0</v>
      </c>
      <c r="D128" s="89">
        <v>0</v>
      </c>
      <c r="E128" s="49" t="e">
        <f>(D128/C128)</f>
        <v>#DIV/0!</v>
      </c>
      <c r="F128" s="15"/>
      <c r="G128" s="64"/>
      <c r="H128" s="64"/>
      <c r="I128" s="64"/>
      <c r="J128" s="69"/>
      <c r="K128" s="70"/>
      <c r="L128" s="72"/>
      <c r="M128" s="64"/>
      <c r="N128" s="64"/>
    </row>
    <row r="129" spans="1:14" ht="23.25">
      <c r="A129" s="24">
        <v>7000</v>
      </c>
      <c r="B129" s="24" t="s">
        <v>108</v>
      </c>
      <c r="C129" s="33">
        <f>SUM(C130:C131)</f>
        <v>1800000</v>
      </c>
      <c r="D129" s="33">
        <f>SUM(D130:D131)</f>
        <v>0</v>
      </c>
      <c r="E129" s="57">
        <f t="shared" si="1"/>
        <v>0</v>
      </c>
      <c r="F129" s="15"/>
      <c r="G129" s="64"/>
      <c r="H129" s="64"/>
      <c r="I129" s="64"/>
      <c r="J129" s="69"/>
      <c r="K129" s="70"/>
      <c r="L129" s="72"/>
      <c r="M129" s="64"/>
      <c r="N129" s="64"/>
    </row>
    <row r="130" spans="1:14" ht="36.75" customHeight="1">
      <c r="A130" s="26">
        <v>7004</v>
      </c>
      <c r="B130" s="81" t="s">
        <v>163</v>
      </c>
      <c r="C130" s="30">
        <v>1800000</v>
      </c>
      <c r="D130" s="89">
        <v>0</v>
      </c>
      <c r="E130" s="49">
        <f t="shared" si="1"/>
        <v>0</v>
      </c>
      <c r="F130" s="15"/>
      <c r="G130" s="64"/>
      <c r="H130" s="64"/>
      <c r="I130" s="64"/>
      <c r="J130" s="22"/>
      <c r="K130" s="63"/>
      <c r="L130" s="67"/>
      <c r="M130" s="64"/>
      <c r="N130" s="64"/>
    </row>
    <row r="131" spans="1:14" ht="18.75">
      <c r="A131" s="26">
        <v>7049</v>
      </c>
      <c r="B131" s="26" t="s">
        <v>133</v>
      </c>
      <c r="C131" s="30">
        <v>0</v>
      </c>
      <c r="D131" s="30">
        <v>0</v>
      </c>
      <c r="E131" s="49" t="e">
        <f t="shared" si="1"/>
        <v>#DIV/0!</v>
      </c>
      <c r="F131" s="76"/>
      <c r="G131" s="64"/>
      <c r="H131" s="64"/>
      <c r="I131" s="64"/>
      <c r="J131" s="69"/>
      <c r="K131" s="70"/>
      <c r="L131" s="72"/>
      <c r="M131" s="64"/>
      <c r="N131" s="64"/>
    </row>
    <row r="132" spans="1:14" ht="23.25">
      <c r="A132" s="24">
        <v>7750</v>
      </c>
      <c r="B132" s="24" t="s">
        <v>100</v>
      </c>
      <c r="C132" s="33">
        <f>SUM(C133:C139)</f>
        <v>226100000</v>
      </c>
      <c r="D132" s="33">
        <f>SUM(D133:D139)</f>
        <v>97500000</v>
      </c>
      <c r="E132" s="57">
        <f t="shared" si="1"/>
        <v>0.4312251216275984</v>
      </c>
      <c r="F132" s="15"/>
      <c r="G132" s="64"/>
      <c r="H132" s="64"/>
      <c r="I132" s="64"/>
      <c r="J132" s="22"/>
      <c r="K132" s="64"/>
      <c r="L132" s="64"/>
      <c r="M132" s="64"/>
      <c r="N132" s="64"/>
    </row>
    <row r="133" spans="1:14" ht="18.75">
      <c r="A133" s="26">
        <v>7799</v>
      </c>
      <c r="B133" s="44" t="s">
        <v>134</v>
      </c>
      <c r="C133" s="30">
        <v>20000000</v>
      </c>
      <c r="D133" s="93">
        <v>0</v>
      </c>
      <c r="E133" s="49">
        <f t="shared" si="1"/>
        <v>0</v>
      </c>
      <c r="F133" s="15"/>
      <c r="G133" s="64"/>
      <c r="H133" s="64"/>
      <c r="I133" s="64"/>
      <c r="J133" s="22"/>
      <c r="K133" s="64"/>
      <c r="L133" s="64"/>
      <c r="M133" s="64"/>
      <c r="N133" s="64"/>
    </row>
    <row r="134" spans="1:14" ht="18.75">
      <c r="A134" s="26">
        <v>7799</v>
      </c>
      <c r="B134" s="26" t="s">
        <v>109</v>
      </c>
      <c r="C134" s="30">
        <v>97500000</v>
      </c>
      <c r="D134" s="30">
        <v>97500000</v>
      </c>
      <c r="E134" s="49">
        <f t="shared" si="1"/>
        <v>1</v>
      </c>
      <c r="F134" s="15"/>
      <c r="G134" s="64"/>
      <c r="H134" s="64"/>
      <c r="I134" s="64"/>
      <c r="J134" s="64"/>
      <c r="K134" s="64"/>
      <c r="L134" s="64"/>
      <c r="M134" s="64"/>
      <c r="N134" s="64"/>
    </row>
    <row r="135" spans="1:14" ht="18.75">
      <c r="A135" s="26">
        <v>7799</v>
      </c>
      <c r="B135" s="26" t="s">
        <v>110</v>
      </c>
      <c r="C135" s="30">
        <v>45000000</v>
      </c>
      <c r="D135" s="30">
        <v>0</v>
      </c>
      <c r="E135" s="49">
        <f t="shared" si="1"/>
        <v>0</v>
      </c>
      <c r="F135" s="15"/>
      <c r="G135" s="64"/>
      <c r="H135" s="64"/>
      <c r="I135" s="74"/>
      <c r="J135" s="64"/>
      <c r="K135" s="64"/>
      <c r="L135" s="64"/>
      <c r="M135" s="64"/>
      <c r="N135" s="64"/>
    </row>
    <row r="136" spans="1:14" ht="18.75">
      <c r="A136" s="26">
        <v>7799</v>
      </c>
      <c r="B136" s="26" t="s">
        <v>111</v>
      </c>
      <c r="C136" s="30">
        <v>13200000</v>
      </c>
      <c r="D136" s="30">
        <v>0</v>
      </c>
      <c r="E136" s="49">
        <f t="shared" si="1"/>
        <v>0</v>
      </c>
      <c r="F136" s="15"/>
      <c r="G136" s="64"/>
      <c r="H136" s="64"/>
      <c r="I136" s="64"/>
      <c r="J136" s="64"/>
      <c r="K136" s="64"/>
      <c r="L136" s="64"/>
      <c r="M136" s="64"/>
      <c r="N136" s="64"/>
    </row>
    <row r="137" spans="1:6" ht="18.75">
      <c r="A137" s="26">
        <v>7799</v>
      </c>
      <c r="B137" s="45" t="s">
        <v>112</v>
      </c>
      <c r="C137" s="30">
        <v>2400000</v>
      </c>
      <c r="D137" s="30">
        <v>0</v>
      </c>
      <c r="E137" s="49">
        <f t="shared" si="1"/>
        <v>0</v>
      </c>
      <c r="F137" s="15"/>
    </row>
    <row r="138" spans="1:14" ht="18.75">
      <c r="A138" s="26">
        <v>7766</v>
      </c>
      <c r="B138" s="26" t="s">
        <v>136</v>
      </c>
      <c r="C138" s="30">
        <v>18000000</v>
      </c>
      <c r="D138" s="30">
        <v>0</v>
      </c>
      <c r="E138" s="49">
        <f>(D138/C138)</f>
        <v>0</v>
      </c>
      <c r="F138" s="15"/>
      <c r="G138" s="64"/>
      <c r="H138" s="64"/>
      <c r="I138" s="64"/>
      <c r="J138" s="64"/>
      <c r="K138" s="64"/>
      <c r="L138" s="64"/>
      <c r="M138" s="64"/>
      <c r="N138" s="64"/>
    </row>
    <row r="139" spans="1:6" ht="18.75">
      <c r="A139" s="46">
        <v>6758</v>
      </c>
      <c r="B139" s="45" t="s">
        <v>135</v>
      </c>
      <c r="C139" s="30">
        <v>30000000</v>
      </c>
      <c r="D139" s="30">
        <v>0</v>
      </c>
      <c r="E139" s="49">
        <f t="shared" si="1"/>
        <v>0</v>
      </c>
      <c r="F139" s="15"/>
    </row>
    <row r="140" spans="1:14" s="55" customFormat="1" ht="39">
      <c r="A140" s="52">
        <v>1.3</v>
      </c>
      <c r="B140" s="53" t="s">
        <v>167</v>
      </c>
      <c r="C140" s="54">
        <f>C141+C145+C152+C155+C158+C170+C150</f>
        <v>0</v>
      </c>
      <c r="D140" s="54">
        <f>D141+D145+D150+D155+D158</f>
        <v>0</v>
      </c>
      <c r="E140" s="54"/>
      <c r="F140" s="52"/>
      <c r="G140" s="73"/>
      <c r="H140" s="73"/>
      <c r="I140" s="73"/>
      <c r="J140" s="73"/>
      <c r="K140" s="73"/>
      <c r="L140" s="73"/>
      <c r="M140" s="73"/>
      <c r="N140" s="73"/>
    </row>
    <row r="141" spans="1:6" ht="56.25">
      <c r="A141" s="96">
        <v>9050</v>
      </c>
      <c r="B141" s="97" t="s">
        <v>137</v>
      </c>
      <c r="C141" s="33">
        <f>C171</f>
        <v>0</v>
      </c>
      <c r="D141" s="33">
        <f>D171</f>
        <v>0</v>
      </c>
      <c r="E141" s="57" t="e">
        <f t="shared" si="1"/>
        <v>#DIV/0!</v>
      </c>
      <c r="F141" s="15"/>
    </row>
    <row r="142" spans="1:6" ht="37.5" hidden="1">
      <c r="A142" s="15">
        <v>4</v>
      </c>
      <c r="B142" s="16" t="s">
        <v>31</v>
      </c>
      <c r="C142" s="15"/>
      <c r="D142" s="15"/>
      <c r="E142" s="21" t="e">
        <f t="shared" si="1"/>
        <v>#DIV/0!</v>
      </c>
      <c r="F142" s="15"/>
    </row>
    <row r="143" spans="1:6" ht="18.75" hidden="1">
      <c r="A143" s="15">
        <v>4.1</v>
      </c>
      <c r="B143" s="16" t="s">
        <v>51</v>
      </c>
      <c r="C143" s="15"/>
      <c r="D143" s="15"/>
      <c r="E143" s="21" t="e">
        <f t="shared" si="1"/>
        <v>#DIV/0!</v>
      </c>
      <c r="F143" s="15"/>
    </row>
    <row r="144" spans="1:6" ht="37.5" hidden="1">
      <c r="A144" s="15">
        <v>4.2</v>
      </c>
      <c r="B144" s="16" t="s">
        <v>29</v>
      </c>
      <c r="C144" s="15"/>
      <c r="D144" s="15"/>
      <c r="E144" s="21" t="e">
        <f t="shared" si="1"/>
        <v>#DIV/0!</v>
      </c>
      <c r="F144" s="15"/>
    </row>
    <row r="145" spans="1:6" ht="18.75" hidden="1">
      <c r="A145" s="15">
        <v>5</v>
      </c>
      <c r="B145" s="16" t="s">
        <v>32</v>
      </c>
      <c r="C145" s="15"/>
      <c r="D145" s="15"/>
      <c r="E145" s="21" t="e">
        <f t="shared" si="1"/>
        <v>#DIV/0!</v>
      </c>
      <c r="F145" s="15"/>
    </row>
    <row r="146" spans="1:6" ht="18.75" hidden="1">
      <c r="A146" s="15">
        <v>5.1</v>
      </c>
      <c r="B146" s="16" t="s">
        <v>51</v>
      </c>
      <c r="C146" s="15"/>
      <c r="D146" s="15"/>
      <c r="E146" s="21" t="e">
        <f t="shared" si="1"/>
        <v>#DIV/0!</v>
      </c>
      <c r="F146" s="15"/>
    </row>
    <row r="147" spans="1:6" ht="37.5" hidden="1">
      <c r="A147" s="15">
        <v>5.2</v>
      </c>
      <c r="B147" s="16" t="s">
        <v>29</v>
      </c>
      <c r="C147" s="15"/>
      <c r="D147" s="15"/>
      <c r="E147" s="21" t="e">
        <f t="shared" si="1"/>
        <v>#DIV/0!</v>
      </c>
      <c r="F147" s="15"/>
    </row>
    <row r="148" spans="1:6" ht="18.75" hidden="1">
      <c r="A148" s="15">
        <v>6</v>
      </c>
      <c r="B148" s="16" t="s">
        <v>33</v>
      </c>
      <c r="C148" s="15"/>
      <c r="D148" s="15"/>
      <c r="E148" s="21" t="e">
        <f t="shared" si="1"/>
        <v>#DIV/0!</v>
      </c>
      <c r="F148" s="15"/>
    </row>
    <row r="149" spans="1:6" ht="18.75" hidden="1">
      <c r="A149" s="15">
        <v>6.1</v>
      </c>
      <c r="B149" s="16" t="s">
        <v>51</v>
      </c>
      <c r="C149" s="15"/>
      <c r="D149" s="15"/>
      <c r="E149" s="21" t="e">
        <f t="shared" si="1"/>
        <v>#DIV/0!</v>
      </c>
      <c r="F149" s="15"/>
    </row>
    <row r="150" spans="1:6" ht="37.5" hidden="1">
      <c r="A150" s="15">
        <v>6.2</v>
      </c>
      <c r="B150" s="16" t="s">
        <v>29</v>
      </c>
      <c r="C150" s="15"/>
      <c r="D150" s="15"/>
      <c r="E150" s="21" t="e">
        <f t="shared" si="1"/>
        <v>#DIV/0!</v>
      </c>
      <c r="F150" s="15"/>
    </row>
    <row r="151" spans="1:6" ht="37.5" hidden="1">
      <c r="A151" s="15">
        <v>7</v>
      </c>
      <c r="B151" s="16" t="s">
        <v>34</v>
      </c>
      <c r="C151" s="15"/>
      <c r="D151" s="15"/>
      <c r="E151" s="21" t="e">
        <f t="shared" si="1"/>
        <v>#DIV/0!</v>
      </c>
      <c r="F151" s="15"/>
    </row>
    <row r="152" spans="1:6" ht="18.75" hidden="1">
      <c r="A152" s="15">
        <v>7.1</v>
      </c>
      <c r="B152" s="16" t="s">
        <v>51</v>
      </c>
      <c r="C152" s="15"/>
      <c r="D152" s="15"/>
      <c r="E152" s="21" t="e">
        <f t="shared" si="1"/>
        <v>#DIV/0!</v>
      </c>
      <c r="F152" s="15"/>
    </row>
    <row r="153" spans="1:6" ht="37.5" hidden="1">
      <c r="A153" s="15">
        <v>7.2</v>
      </c>
      <c r="B153" s="16" t="s">
        <v>29</v>
      </c>
      <c r="C153" s="15"/>
      <c r="D153" s="15"/>
      <c r="E153" s="21" t="e">
        <f t="shared" si="1"/>
        <v>#DIV/0!</v>
      </c>
      <c r="F153" s="15"/>
    </row>
    <row r="154" spans="1:6" ht="18.75" hidden="1">
      <c r="A154" s="15">
        <v>8</v>
      </c>
      <c r="B154" s="16" t="s">
        <v>35</v>
      </c>
      <c r="C154" s="15"/>
      <c r="D154" s="15"/>
      <c r="E154" s="21" t="e">
        <f t="shared" si="1"/>
        <v>#DIV/0!</v>
      </c>
      <c r="F154" s="15"/>
    </row>
    <row r="155" spans="1:6" ht="18.75" hidden="1">
      <c r="A155" s="15">
        <v>8.1</v>
      </c>
      <c r="B155" s="16" t="s">
        <v>51</v>
      </c>
      <c r="C155" s="15"/>
      <c r="D155" s="15"/>
      <c r="E155" s="21" t="e">
        <f t="shared" si="1"/>
        <v>#DIV/0!</v>
      </c>
      <c r="F155" s="15"/>
    </row>
    <row r="156" spans="1:6" ht="37.5" hidden="1">
      <c r="A156" s="15">
        <v>8.2</v>
      </c>
      <c r="B156" s="16" t="s">
        <v>29</v>
      </c>
      <c r="C156" s="15"/>
      <c r="D156" s="15"/>
      <c r="E156" s="21" t="e">
        <f t="shared" si="1"/>
        <v>#DIV/0!</v>
      </c>
      <c r="F156" s="15"/>
    </row>
    <row r="157" spans="1:6" ht="37.5" hidden="1">
      <c r="A157" s="15">
        <v>9</v>
      </c>
      <c r="B157" s="16" t="s">
        <v>36</v>
      </c>
      <c r="C157" s="15"/>
      <c r="D157" s="15"/>
      <c r="E157" s="21" t="e">
        <f t="shared" si="1"/>
        <v>#DIV/0!</v>
      </c>
      <c r="F157" s="15"/>
    </row>
    <row r="158" spans="1:6" ht="18.75" hidden="1">
      <c r="A158" s="15">
        <v>9.1</v>
      </c>
      <c r="B158" s="16" t="s">
        <v>51</v>
      </c>
      <c r="C158" s="15"/>
      <c r="D158" s="15"/>
      <c r="E158" s="21" t="e">
        <f t="shared" si="1"/>
        <v>#DIV/0!</v>
      </c>
      <c r="F158" s="15"/>
    </row>
    <row r="159" spans="1:6" ht="37.5" hidden="1">
      <c r="A159" s="15">
        <v>9.2</v>
      </c>
      <c r="B159" s="16" t="s">
        <v>29</v>
      </c>
      <c r="C159" s="15"/>
      <c r="D159" s="15"/>
      <c r="E159" s="21" t="e">
        <f t="shared" si="1"/>
        <v>#DIV/0!</v>
      </c>
      <c r="F159" s="15"/>
    </row>
    <row r="160" spans="1:6" ht="18.75" hidden="1">
      <c r="A160" s="15">
        <v>10</v>
      </c>
      <c r="B160" s="16" t="s">
        <v>37</v>
      </c>
      <c r="C160" s="15"/>
      <c r="D160" s="15"/>
      <c r="E160" s="21" t="e">
        <f t="shared" si="1"/>
        <v>#DIV/0!</v>
      </c>
      <c r="F160" s="15"/>
    </row>
    <row r="161" spans="1:6" ht="18.75" hidden="1">
      <c r="A161" s="15">
        <v>10.1</v>
      </c>
      <c r="B161" s="16" t="s">
        <v>51</v>
      </c>
      <c r="C161" s="15"/>
      <c r="D161" s="15"/>
      <c r="E161" s="21" t="e">
        <f t="shared" si="1"/>
        <v>#DIV/0!</v>
      </c>
      <c r="F161" s="15"/>
    </row>
    <row r="162" spans="1:6" ht="37.5" hidden="1">
      <c r="A162" s="15">
        <v>10.2</v>
      </c>
      <c r="B162" s="16" t="s">
        <v>29</v>
      </c>
      <c r="C162" s="15"/>
      <c r="D162" s="15"/>
      <c r="E162" s="21" t="e">
        <f t="shared" si="1"/>
        <v>#DIV/0!</v>
      </c>
      <c r="F162" s="15"/>
    </row>
    <row r="163" spans="1:6" ht="18.75" hidden="1">
      <c r="A163" s="15">
        <v>11</v>
      </c>
      <c r="B163" s="16" t="s">
        <v>38</v>
      </c>
      <c r="C163" s="15"/>
      <c r="D163" s="15"/>
      <c r="E163" s="21" t="e">
        <f t="shared" si="1"/>
        <v>#DIV/0!</v>
      </c>
      <c r="F163" s="15"/>
    </row>
    <row r="164" spans="1:6" ht="37.5" hidden="1">
      <c r="A164" s="15">
        <v>1</v>
      </c>
      <c r="B164" s="16" t="s">
        <v>39</v>
      </c>
      <c r="C164" s="15"/>
      <c r="D164" s="15"/>
      <c r="E164" s="21" t="e">
        <f t="shared" si="1"/>
        <v>#DIV/0!</v>
      </c>
      <c r="F164" s="15"/>
    </row>
    <row r="165" spans="1:6" ht="37.5" hidden="1">
      <c r="A165" s="15"/>
      <c r="B165" s="17" t="s">
        <v>40</v>
      </c>
      <c r="C165" s="15"/>
      <c r="D165" s="15"/>
      <c r="E165" s="21" t="e">
        <f t="shared" si="1"/>
        <v>#DIV/0!</v>
      </c>
      <c r="F165" s="15"/>
    </row>
    <row r="166" spans="1:6" ht="18.75" hidden="1">
      <c r="A166" s="15">
        <v>2</v>
      </c>
      <c r="B166" s="16" t="s">
        <v>38</v>
      </c>
      <c r="C166" s="15"/>
      <c r="D166" s="15"/>
      <c r="E166" s="21" t="e">
        <f t="shared" si="1"/>
        <v>#DIV/0!</v>
      </c>
      <c r="F166" s="15"/>
    </row>
    <row r="167" spans="1:14" ht="18.75">
      <c r="A167" s="40">
        <v>9099</v>
      </c>
      <c r="B167" s="26" t="s">
        <v>165</v>
      </c>
      <c r="C167" s="30">
        <v>150000000</v>
      </c>
      <c r="D167" s="30">
        <v>0</v>
      </c>
      <c r="E167" s="49">
        <v>0</v>
      </c>
      <c r="F167" s="50"/>
      <c r="G167" s="64"/>
      <c r="H167" s="64"/>
      <c r="I167" s="64"/>
      <c r="J167" s="64"/>
      <c r="K167" s="64"/>
      <c r="L167" s="64"/>
      <c r="M167" s="64"/>
      <c r="N167" s="64"/>
    </row>
    <row r="168" spans="1:14" ht="18.75">
      <c r="A168" s="40">
        <v>9099</v>
      </c>
      <c r="B168" s="26" t="s">
        <v>139</v>
      </c>
      <c r="C168" s="30">
        <v>460000000</v>
      </c>
      <c r="D168" s="30">
        <v>0</v>
      </c>
      <c r="E168" s="49">
        <v>0</v>
      </c>
      <c r="F168" s="50"/>
      <c r="G168" s="64"/>
      <c r="H168" s="64"/>
      <c r="I168" s="64"/>
      <c r="J168" s="64"/>
      <c r="K168" s="64"/>
      <c r="L168" s="64"/>
      <c r="M168" s="64"/>
      <c r="N168" s="64"/>
    </row>
    <row r="169" spans="1:14" ht="56.25" customHeight="1">
      <c r="A169" s="40">
        <v>9099</v>
      </c>
      <c r="B169" s="81" t="s">
        <v>166</v>
      </c>
      <c r="C169" s="30">
        <v>15000000</v>
      </c>
      <c r="D169" s="30">
        <v>0</v>
      </c>
      <c r="E169" s="49">
        <v>0</v>
      </c>
      <c r="F169" s="50"/>
      <c r="G169" s="64"/>
      <c r="H169" s="64"/>
      <c r="I169" s="64"/>
      <c r="J169" s="64"/>
      <c r="K169" s="64"/>
      <c r="L169" s="64"/>
      <c r="M169" s="64"/>
      <c r="N169" s="64"/>
    </row>
    <row r="170" spans="1:6" ht="37.5" hidden="1">
      <c r="A170" s="15"/>
      <c r="B170" s="17" t="s">
        <v>41</v>
      </c>
      <c r="C170" s="15"/>
      <c r="D170" s="15"/>
      <c r="E170" s="21" t="e">
        <f t="shared" si="1"/>
        <v>#DIV/0!</v>
      </c>
      <c r="F170" s="15"/>
    </row>
    <row r="171" spans="1:6" ht="18.75" hidden="1">
      <c r="A171" s="26">
        <v>9099</v>
      </c>
      <c r="B171" s="26" t="s">
        <v>139</v>
      </c>
      <c r="C171" s="30">
        <v>0</v>
      </c>
      <c r="D171" s="60">
        <v>0</v>
      </c>
      <c r="E171" s="49" t="e">
        <f t="shared" si="1"/>
        <v>#DIV/0!</v>
      </c>
      <c r="F171" s="15"/>
    </row>
    <row r="172" spans="1:14" s="55" customFormat="1" ht="39">
      <c r="A172" s="52">
        <v>1.4</v>
      </c>
      <c r="B172" s="53" t="s">
        <v>143</v>
      </c>
      <c r="C172" s="54">
        <f>D172</f>
        <v>0</v>
      </c>
      <c r="D172" s="54">
        <f>D173+D175</f>
        <v>0</v>
      </c>
      <c r="E172" s="54"/>
      <c r="F172" s="52"/>
      <c r="G172" s="73"/>
      <c r="H172" s="73"/>
      <c r="I172" s="73"/>
      <c r="J172" s="73"/>
      <c r="K172" s="73"/>
      <c r="L172" s="73"/>
      <c r="M172" s="73"/>
      <c r="N172" s="73"/>
    </row>
    <row r="173" spans="1:6" ht="23.25">
      <c r="A173" s="96">
        <v>6000</v>
      </c>
      <c r="B173" s="97" t="s">
        <v>73</v>
      </c>
      <c r="C173" s="33">
        <f>C205</f>
        <v>0</v>
      </c>
      <c r="D173" s="33">
        <f>D174</f>
        <v>0</v>
      </c>
      <c r="E173" s="57"/>
      <c r="F173" s="15"/>
    </row>
    <row r="174" spans="1:14" ht="18.75">
      <c r="A174" s="26">
        <v>6001</v>
      </c>
      <c r="B174" s="26" t="s">
        <v>65</v>
      </c>
      <c r="C174" s="27"/>
      <c r="D174" s="84">
        <v>0</v>
      </c>
      <c r="E174" s="49"/>
      <c r="F174" s="50"/>
      <c r="G174" s="69"/>
      <c r="H174" s="70"/>
      <c r="I174" s="71"/>
      <c r="J174" s="64"/>
      <c r="K174" s="64"/>
      <c r="L174" s="64"/>
      <c r="M174" s="64"/>
      <c r="N174" s="64"/>
    </row>
    <row r="175" spans="1:14" ht="18.75">
      <c r="A175" s="24">
        <v>6100</v>
      </c>
      <c r="B175" s="24" t="s">
        <v>74</v>
      </c>
      <c r="C175" s="25">
        <f>SUM(C178:C185)</f>
        <v>0</v>
      </c>
      <c r="D175" s="25">
        <f>SUM(D176:D177)</f>
        <v>0</v>
      </c>
      <c r="E175" s="57"/>
      <c r="F175" s="59"/>
      <c r="G175" s="22"/>
      <c r="H175" s="63"/>
      <c r="I175" s="72"/>
      <c r="J175" s="64"/>
      <c r="K175" s="64"/>
      <c r="L175" s="64"/>
      <c r="M175" s="64"/>
      <c r="N175" s="64"/>
    </row>
    <row r="176" spans="1:14" ht="18.75">
      <c r="A176" s="26">
        <v>6112</v>
      </c>
      <c r="B176" s="26" t="s">
        <v>70</v>
      </c>
      <c r="C176" s="27"/>
      <c r="D176" s="89">
        <v>0</v>
      </c>
      <c r="E176" s="49"/>
      <c r="F176" s="50"/>
      <c r="G176" s="69"/>
      <c r="H176" s="70"/>
      <c r="I176" s="72"/>
      <c r="J176" s="64"/>
      <c r="K176" s="64"/>
      <c r="L176" s="64"/>
      <c r="M176" s="64"/>
      <c r="N176" s="64"/>
    </row>
    <row r="177" spans="1:14" ht="18.75">
      <c r="A177" s="26">
        <v>6115</v>
      </c>
      <c r="B177" s="26" t="s">
        <v>71</v>
      </c>
      <c r="C177" s="27"/>
      <c r="D177" s="89">
        <v>0</v>
      </c>
      <c r="E177" s="49"/>
      <c r="F177" s="50"/>
      <c r="G177" s="69"/>
      <c r="H177" s="70"/>
      <c r="I177" s="72"/>
      <c r="J177" s="64"/>
      <c r="K177" s="64"/>
      <c r="L177" s="64"/>
      <c r="M177" s="64"/>
      <c r="N177" s="64"/>
    </row>
    <row r="178" spans="1:6" ht="18.75">
      <c r="A178" s="18"/>
      <c r="B178" s="13"/>
      <c r="C178" s="13"/>
      <c r="D178" s="13"/>
      <c r="E178" s="13"/>
      <c r="F178" s="13"/>
    </row>
    <row r="179" spans="1:6" ht="15.75" customHeight="1">
      <c r="A179" s="105"/>
      <c r="B179" s="13"/>
      <c r="C179" s="13"/>
      <c r="D179" s="106" t="s">
        <v>168</v>
      </c>
      <c r="E179" s="106"/>
      <c r="F179" s="106"/>
    </row>
    <row r="180" spans="1:6" ht="18.75">
      <c r="A180" s="105"/>
      <c r="B180" s="13"/>
      <c r="C180" s="13"/>
      <c r="D180" s="107" t="s">
        <v>64</v>
      </c>
      <c r="E180" s="107"/>
      <c r="F180" s="107"/>
    </row>
    <row r="184" spans="4:6" ht="18.75">
      <c r="D184" s="102" t="s">
        <v>140</v>
      </c>
      <c r="E184" s="103"/>
      <c r="F184" s="103"/>
    </row>
  </sheetData>
  <sheetProtection/>
  <mergeCells count="15">
    <mergeCell ref="A1:F1"/>
    <mergeCell ref="A2:F2"/>
    <mergeCell ref="A3:F3"/>
    <mergeCell ref="A4:F4"/>
    <mergeCell ref="A5:F5"/>
    <mergeCell ref="A6:F6"/>
    <mergeCell ref="D184:F184"/>
    <mergeCell ref="A7:A8"/>
    <mergeCell ref="B7:B8"/>
    <mergeCell ref="C7:C8"/>
    <mergeCell ref="D7:D8"/>
    <mergeCell ref="E7:F7"/>
    <mergeCell ref="A179:A180"/>
    <mergeCell ref="D179:F179"/>
    <mergeCell ref="D180:F180"/>
  </mergeCells>
  <printOptions/>
  <pageMargins left="0.25" right="0.25" top="0.08" bottom="0.25" header="0.3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FPT</cp:lastModifiedBy>
  <cp:lastPrinted>2018-04-27T04:12:26Z</cp:lastPrinted>
  <dcterms:created xsi:type="dcterms:W3CDTF">2012-05-07T01:08:45Z</dcterms:created>
  <dcterms:modified xsi:type="dcterms:W3CDTF">2018-10-02T06:24:44Z</dcterms:modified>
  <cp:category/>
  <cp:version/>
  <cp:contentType/>
  <cp:contentStatus/>
</cp:coreProperties>
</file>